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ekretariat\Konsulenternes standarddokumenter\Excelark til brug i en aftenskole\"/>
    </mc:Choice>
  </mc:AlternateContent>
  <xr:revisionPtr revIDLastSave="0" documentId="13_ncr:1_{B0B7329B-212A-4B6F-BC91-F607B5C0407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ide 1" sheetId="1" r:id="rId1"/>
    <sheet name="Side 2" sheetId="3" r:id="rId2"/>
    <sheet name="Statistik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21" i="1"/>
  <c r="D22" i="1"/>
  <c r="D23" i="1"/>
  <c r="D20" i="1"/>
  <c r="F37" i="1"/>
  <c r="E10" i="1"/>
  <c r="E20" i="1"/>
  <c r="E23" i="1"/>
  <c r="G23" i="1"/>
  <c r="D18" i="1"/>
  <c r="G14" i="1"/>
  <c r="F32" i="3" l="1"/>
  <c r="G27" i="1" s="1"/>
  <c r="G39" i="1" s="1"/>
  <c r="F33" i="3"/>
  <c r="F34" i="3" s="1"/>
  <c r="C23" i="3"/>
  <c r="F20" i="1"/>
  <c r="C24" i="3"/>
  <c r="F21" i="1"/>
  <c r="E17" i="3" s="1"/>
  <c r="C25" i="3"/>
  <c r="F22" i="1"/>
  <c r="C26" i="3"/>
  <c r="F6" i="3"/>
  <c r="C16" i="3" s="1"/>
  <c r="C13" i="3"/>
  <c r="C14" i="3"/>
  <c r="F14" i="3" s="1"/>
  <c r="D16" i="3" s="1"/>
  <c r="F43" i="3"/>
  <c r="F48" i="3"/>
  <c r="E15" i="5"/>
  <c r="E21" i="1"/>
  <c r="G15" i="1"/>
  <c r="G16" i="1"/>
  <c r="F37" i="3"/>
  <c r="E22" i="1"/>
  <c r="G17" i="1"/>
  <c r="C15" i="5"/>
  <c r="D15" i="5"/>
  <c r="G11" i="1"/>
  <c r="G12" i="1" s="1"/>
  <c r="E16" i="3" l="1"/>
  <c r="E26" i="3" s="1"/>
  <c r="F26" i="3" s="1"/>
  <c r="G20" i="1"/>
  <c r="F16" i="3"/>
  <c r="C17" i="3"/>
  <c r="G22" i="1"/>
  <c r="G18" i="1"/>
  <c r="F41" i="3"/>
  <c r="G21" i="1"/>
  <c r="C18" i="3"/>
  <c r="E18" i="3"/>
  <c r="E25" i="3" s="1"/>
  <c r="F25" i="3" s="1"/>
  <c r="E24" i="3"/>
  <c r="F24" i="3" s="1"/>
  <c r="F17" i="3"/>
  <c r="E23" i="3"/>
  <c r="F23" i="3" s="1"/>
  <c r="E19" i="3"/>
  <c r="D17" i="3"/>
  <c r="G15" i="5"/>
  <c r="D19" i="3"/>
  <c r="D18" i="3"/>
  <c r="C19" i="3"/>
  <c r="G24" i="1" l="1"/>
  <c r="G25" i="1" s="1"/>
  <c r="F19" i="3"/>
  <c r="F18" i="3"/>
  <c r="F20" i="3" s="1"/>
  <c r="F27" i="3"/>
  <c r="C20" i="3"/>
  <c r="F28" i="3" l="1"/>
  <c r="F38" i="3" s="1"/>
  <c r="F39" i="3" s="1"/>
  <c r="F40" i="3" s="1"/>
  <c r="F42" i="3" s="1"/>
</calcChain>
</file>

<file path=xl/sharedStrings.xml><?xml version="1.0" encoding="utf-8"?>
<sst xmlns="http://schemas.openxmlformats.org/spreadsheetml/2006/main" count="122" uniqueCount="113">
  <si>
    <t xml:space="preserve"> </t>
  </si>
  <si>
    <t>Foredrag</t>
  </si>
  <si>
    <t xml:space="preserve"> 5. Instrumentalunder.</t>
  </si>
  <si>
    <t>10. Andet</t>
  </si>
  <si>
    <t>Udgifter til lærerløn incl. ferie-, sygedagpenge, ATP m.v.</t>
  </si>
  <si>
    <t>Lærerløn til undervisning og studiekredse</t>
  </si>
  <si>
    <t>Lærerløn til undervisning af handicappede</t>
  </si>
  <si>
    <t>Lærerløn til instrumentalundervisning</t>
  </si>
  <si>
    <t>Afregningsperiodens kommunale tilskud</t>
  </si>
  <si>
    <t>Tilskudsbeløb til undervisning:</t>
  </si>
  <si>
    <t>Revisor</t>
  </si>
  <si>
    <t>Bemærkninger</t>
  </si>
  <si>
    <t>Dato og underskrift(er)</t>
  </si>
  <si>
    <t>Antal deltagere</t>
  </si>
  <si>
    <t>Lederhonorar til instrumentalundervisning</t>
  </si>
  <si>
    <t>Foreningen</t>
  </si>
  <si>
    <t>Revisors navn:</t>
  </si>
  <si>
    <t xml:space="preserve">     Antal foredrag:</t>
  </si>
  <si>
    <t xml:space="preserve">  I alt</t>
  </si>
  <si>
    <t>Foreningens bestyrelse</t>
  </si>
  <si>
    <t xml:space="preserve"> 3. Manuelle fag</t>
  </si>
  <si>
    <t xml:space="preserve"> 4. Musiske fag</t>
  </si>
  <si>
    <t xml:space="preserve"> 1. Grundlæggende fag</t>
  </si>
  <si>
    <t xml:space="preserve"> 2. Sundheds fag</t>
  </si>
  <si>
    <t xml:space="preserve"> 6. Kulturfag</t>
  </si>
  <si>
    <t xml:space="preserve"> 7. Personlighed</t>
  </si>
  <si>
    <t xml:space="preserve"> 8.Kommunikation</t>
  </si>
  <si>
    <t>Afholdte udgifter til fleksible tilrettelæggelsesformer</t>
  </si>
  <si>
    <t>Lærerløn</t>
  </si>
  <si>
    <t>Internetadgang/fjernundervisning</t>
  </si>
  <si>
    <t>Undervisningsmaterialer</t>
  </si>
  <si>
    <t>Lokaleudgifter</t>
  </si>
  <si>
    <t>Annoncering</t>
  </si>
  <si>
    <t>I alt</t>
  </si>
  <si>
    <t>Samlet tilskudsberettiget tilskud til undervisning og foredrag</t>
  </si>
  <si>
    <t>Lederhonorar max 20%</t>
  </si>
  <si>
    <t>Udgift til ikke handicappede</t>
  </si>
  <si>
    <t>Udgift til handicappede</t>
  </si>
  <si>
    <t>Udgift til små hold</t>
  </si>
  <si>
    <t>Udgifter til fjernundervisning</t>
  </si>
  <si>
    <t>Tilskud i alt</t>
  </si>
  <si>
    <t>Maksimalt tilskud i alt</t>
  </si>
  <si>
    <t>A</t>
  </si>
  <si>
    <t>B</t>
  </si>
  <si>
    <t>Den tilskudsberrttigede udgift er den mindste af A og B</t>
  </si>
  <si>
    <t>Maksimal udgift pr. time findes på KL´s hjemmeside</t>
  </si>
  <si>
    <t>Opgørelse af tilskud til debatskabende aktiviteter</t>
  </si>
  <si>
    <t>Honorar</t>
  </si>
  <si>
    <t>Administration</t>
  </si>
  <si>
    <t>Afregning af tilskud til folkeoplysende voksenundervisning</t>
  </si>
  <si>
    <t>Lederhonorar</t>
  </si>
  <si>
    <t>Materialer</t>
  </si>
  <si>
    <t>Annoncer</t>
  </si>
  <si>
    <t>Andre PR udgifter</t>
  </si>
  <si>
    <t>Diverse udgifter</t>
  </si>
  <si>
    <t>Udgifter i alt</t>
  </si>
  <si>
    <t>Beløb der kan anvendes til fleksible tilrettelæggelsesformer</t>
  </si>
  <si>
    <t>i alt</t>
  </si>
  <si>
    <t>handicappede</t>
  </si>
  <si>
    <t>Undervisnings-</t>
  </si>
  <si>
    <t>%</t>
  </si>
  <si>
    <t>Foreningens navn:</t>
  </si>
  <si>
    <t>Modtaget dato</t>
  </si>
  <si>
    <t>Afregningsperiode</t>
  </si>
  <si>
    <t>Udfyldes af kommunen</t>
  </si>
  <si>
    <t>Samlet beløb til tilbagebetaling</t>
  </si>
  <si>
    <t>Tilskud til fleksible tiltrettelæggelsesformer inkl. lederhonorar kan højest udgøre:</t>
  </si>
  <si>
    <t>Oplysning om udgifter til debatskabende udgifter</t>
  </si>
  <si>
    <t>Tilskud til fleksible tiltrettelæggelsesformer inkl. lederhonorar</t>
  </si>
  <si>
    <t>Tilbagebetaling at tilskud til undervisning og fleksible tilrettelæggelsesformer</t>
  </si>
  <si>
    <t>Evt. tilbagebetaling af 10% pulje</t>
  </si>
  <si>
    <t>Statistiske oplysninger</t>
  </si>
  <si>
    <t>Udgifter til handicappede</t>
  </si>
  <si>
    <t>Lederhonorar til undervisning af handicappede</t>
  </si>
  <si>
    <t>Samlet tilskud til undervisning, studiekreds og foredrag:</t>
  </si>
  <si>
    <t>Samlet tilskud til fleksible tilrettelæggelsesformer:</t>
  </si>
  <si>
    <t>Deltagerbetaling</t>
  </si>
  <si>
    <t>Deltagerbetaling ved fleksible tilrettelæggelsesformer</t>
  </si>
  <si>
    <t>Periodens samlede deltagerbetaling</t>
  </si>
  <si>
    <t>Fleksible tilrettelæggelsesformer maks 40% af tilskud til undervisning</t>
  </si>
  <si>
    <t>Heraf under 18 år</t>
  </si>
  <si>
    <t>Antal deltagere ved foredrag</t>
  </si>
  <si>
    <t>Antal deltagere ved debatskabende aktiviteter</t>
  </si>
  <si>
    <t>gelsesformer</t>
  </si>
  <si>
    <t>tilrettelæg-</t>
  </si>
  <si>
    <t>Heraf</t>
  </si>
  <si>
    <t>Øv</t>
  </si>
  <si>
    <t>Til       Kommune</t>
  </si>
  <si>
    <t xml:space="preserve">Journal nr. </t>
  </si>
  <si>
    <t>Tilskudsberettiget lederhonorar</t>
  </si>
  <si>
    <t>Lederhonorar ved foredrag</t>
  </si>
  <si>
    <t xml:space="preserve">10 % af tilskuddet der skal anvendes til debatskabende aktiviteter </t>
  </si>
  <si>
    <t>10 % af tilskuddet afsat til debatskabende aktiviteter</t>
  </si>
  <si>
    <t>Beløb tilbagebetales hvis det er negativt, transport til side 2</t>
  </si>
  <si>
    <t>Evt. deltagerbetaling ved 10 % arrangementer</t>
  </si>
  <si>
    <t xml:space="preserve">Afregning af det samlede tilskud </t>
  </si>
  <si>
    <t>Deltagerbetaling ved undervisning, studiekredse og foredrag</t>
  </si>
  <si>
    <t>Lektioner vedr. undervisning og studiekreds</t>
  </si>
  <si>
    <t>Lektioner vedr. undervisning af handicappede</t>
  </si>
  <si>
    <t>Lektioner vedr. instrumentalundervisning</t>
  </si>
  <si>
    <t>Antal undervisningslektioner i alt</t>
  </si>
  <si>
    <t>Opgørelse af undervisningslektioner</t>
  </si>
  <si>
    <t>Opgørelse af lektioner til fleksible tilrettelæggelsesformer</t>
  </si>
  <si>
    <t>Lektioner for ikke handicappede</t>
  </si>
  <si>
    <t>Lektioner for handicappede</t>
  </si>
  <si>
    <t xml:space="preserve">Lektioner tilrettelagt som små hold </t>
  </si>
  <si>
    <t>Lektioner til fjernundervisning</t>
  </si>
  <si>
    <t>Lektioner i alt</t>
  </si>
  <si>
    <t>Samlet tilskud til undervisning og fleksible tilrettelæggelsesformer</t>
  </si>
  <si>
    <t>lektioner</t>
  </si>
  <si>
    <t>Lektioner fleksible</t>
  </si>
  <si>
    <t>Tilskudsberettiget foredragshonorar</t>
  </si>
  <si>
    <t>Lederhonorar til undervisning og studiekredse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</si>
</sst>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.00_ ;_ * \-#,##0.00_ ;_ * &quot;-&quot;??_ ;_ @_ "/>
    <numFmt numFmtId="165" formatCode="_(* #,##0_);_(* \(#,##0\);_(* &quot;-&quot;_);_(@_)"/>
    <numFmt numFmtId="166" formatCode="_(* #,##0.00_);_(* \(#,##0.00\);_(* &quot;-&quot;??_);_(@_)"/>
    <numFmt numFmtId="167" formatCode="_ * #,##0.0_ ;_ * \-#,##0.0_ ;_ * &quot;-&quot;??_ ;_ @_ "/>
    <numFmt numFmtId="168" formatCode="_ * #,##0_ ;_ * \-#,##0_ ;_ * &quot;-&quot;??_ ;_ @_ "/>
    <numFmt numFmtId="169" formatCode="dd/mm/yy;@"/>
    <numFmt numFmtId="170" formatCode="_(* #,##0.0_);_(* \(#,##0.0\);_(* &quot;-&quot;??_);_(@_)"/>
  </numFmts>
  <fonts count="16" x14ac:knownFonts="1">
    <font>
      <sz val="10"/>
      <name val="Arial"/>
    </font>
    <font>
      <sz val="10"/>
      <name val="Arial"/>
    </font>
    <font>
      <sz val="10"/>
      <name val="Verdana"/>
      <family val="2"/>
    </font>
    <font>
      <sz val="8"/>
      <name val="Verdana"/>
      <family val="2"/>
    </font>
    <font>
      <sz val="12"/>
      <name val="Verdana"/>
      <family val="2"/>
    </font>
    <font>
      <b/>
      <i/>
      <sz val="1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7.7"/>
      <name val="Verdana"/>
      <family val="2"/>
    </font>
    <font>
      <sz val="10"/>
      <color indexed="40"/>
      <name val="Verdana"/>
      <family val="2"/>
    </font>
    <font>
      <b/>
      <sz val="10"/>
      <color indexed="8"/>
      <name val="Verdana"/>
      <family val="2"/>
    </font>
    <font>
      <b/>
      <sz val="12"/>
      <name val="Verdana"/>
      <family val="2"/>
    </font>
    <font>
      <sz val="11.5"/>
      <name val="Verdana"/>
      <family val="2"/>
    </font>
    <font>
      <b/>
      <sz val="8"/>
      <name val="Verdana"/>
      <family val="2"/>
    </font>
    <font>
      <b/>
      <sz val="10"/>
      <color indexed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0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4" fillId="2" borderId="2" xfId="0" applyFont="1" applyFill="1" applyBorder="1" applyAlignment="1">
      <alignment horizontal="left"/>
    </xf>
    <xf numFmtId="0" fontId="4" fillId="2" borderId="2" xfId="0" applyFont="1" applyFill="1" applyBorder="1"/>
    <xf numFmtId="164" fontId="5" fillId="2" borderId="2" xfId="0" applyNumberFormat="1" applyFont="1" applyFill="1" applyBorder="1" applyAlignment="1">
      <alignment horizontal="right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6" xfId="0" applyFont="1" applyFill="1" applyBorder="1"/>
    <xf numFmtId="0" fontId="2" fillId="2" borderId="5" xfId="0" applyFont="1" applyFill="1" applyBorder="1"/>
    <xf numFmtId="0" fontId="2" fillId="2" borderId="10" xfId="0" applyFont="1" applyFill="1" applyBorder="1" applyProtection="1">
      <protection locked="0"/>
    </xf>
    <xf numFmtId="0" fontId="12" fillId="2" borderId="10" xfId="0" applyFont="1" applyFill="1" applyBorder="1" applyAlignment="1" applyProtection="1">
      <alignment horizontal="center"/>
      <protection locked="0"/>
    </xf>
    <xf numFmtId="0" fontId="10" fillId="2" borderId="6" xfId="0" applyFont="1" applyFill="1" applyBorder="1"/>
    <xf numFmtId="0" fontId="2" fillId="2" borderId="15" xfId="0" applyFont="1" applyFill="1" applyBorder="1"/>
    <xf numFmtId="0" fontId="7" fillId="2" borderId="12" xfId="0" applyFont="1" applyFill="1" applyBorder="1" applyAlignment="1" applyProtection="1">
      <alignment horizontal="right"/>
      <protection locked="0"/>
    </xf>
    <xf numFmtId="0" fontId="2" fillId="2" borderId="4" xfId="0" applyFont="1" applyFill="1" applyBorder="1"/>
    <xf numFmtId="0" fontId="7" fillId="2" borderId="16" xfId="0" applyFont="1" applyFill="1" applyBorder="1" applyAlignment="1" applyProtection="1">
      <alignment horizontal="right"/>
      <protection locked="0"/>
    </xf>
    <xf numFmtId="0" fontId="2" fillId="2" borderId="8" xfId="0" applyFont="1" applyFill="1" applyBorder="1" applyProtection="1">
      <protection locked="0"/>
    </xf>
    <xf numFmtId="0" fontId="2" fillId="2" borderId="8" xfId="0" applyFont="1" applyFill="1" applyBorder="1"/>
    <xf numFmtId="165" fontId="7" fillId="2" borderId="8" xfId="0" applyNumberFormat="1" applyFont="1" applyFill="1" applyBorder="1" applyAlignment="1">
      <alignment horizontal="right"/>
    </xf>
    <xf numFmtId="165" fontId="7" fillId="2" borderId="16" xfId="0" applyNumberFormat="1" applyFont="1" applyFill="1" applyBorder="1" applyAlignment="1">
      <alignment horizontal="right"/>
    </xf>
    <xf numFmtId="0" fontId="4" fillId="2" borderId="0" xfId="0" applyFont="1" applyFill="1"/>
    <xf numFmtId="0" fontId="2" fillId="2" borderId="0" xfId="0" applyFont="1" applyFill="1"/>
    <xf numFmtId="0" fontId="5" fillId="2" borderId="0" xfId="0" applyFont="1" applyFill="1" applyAlignment="1">
      <alignment horizontal="right"/>
    </xf>
    <xf numFmtId="164" fontId="2" fillId="2" borderId="13" xfId="1" applyFont="1" applyFill="1" applyBorder="1" applyAlignment="1" applyProtection="1">
      <alignment horizontal="center"/>
      <protection locked="0"/>
    </xf>
    <xf numFmtId="12" fontId="2" fillId="2" borderId="10" xfId="0" applyNumberFormat="1" applyFont="1" applyFill="1" applyBorder="1" applyProtection="1">
      <protection locked="0"/>
    </xf>
    <xf numFmtId="164" fontId="7" fillId="2" borderId="11" xfId="1" applyFont="1" applyFill="1" applyBorder="1" applyAlignment="1" applyProtection="1">
      <alignment horizontal="right"/>
    </xf>
    <xf numFmtId="164" fontId="2" fillId="2" borderId="7" xfId="1" applyFont="1" applyFill="1" applyBorder="1" applyAlignment="1" applyProtection="1">
      <alignment horizontal="center"/>
      <protection locked="0"/>
    </xf>
    <xf numFmtId="12" fontId="2" fillId="2" borderId="9" xfId="0" applyNumberFormat="1" applyFont="1" applyFill="1" applyBorder="1" applyProtection="1">
      <protection locked="0"/>
    </xf>
    <xf numFmtId="164" fontId="2" fillId="2" borderId="1" xfId="1" applyFont="1" applyFill="1" applyBorder="1" applyAlignment="1" applyProtection="1">
      <alignment horizontal="center"/>
      <protection locked="0"/>
    </xf>
    <xf numFmtId="12" fontId="2" fillId="2" borderId="14" xfId="0" applyNumberFormat="1" applyFont="1" applyFill="1" applyBorder="1" applyProtection="1">
      <protection locked="0"/>
    </xf>
    <xf numFmtId="164" fontId="7" fillId="2" borderId="8" xfId="1" applyFont="1" applyFill="1" applyBorder="1" applyAlignment="1" applyProtection="1">
      <alignment horizontal="right"/>
    </xf>
    <xf numFmtId="164" fontId="2" fillId="2" borderId="10" xfId="1" applyFont="1" applyFill="1" applyBorder="1" applyAlignment="1">
      <alignment horizontal="center"/>
    </xf>
    <xf numFmtId="12" fontId="2" fillId="2" borderId="10" xfId="0" applyNumberFormat="1" applyFont="1" applyFill="1" applyBorder="1"/>
    <xf numFmtId="12" fontId="2" fillId="2" borderId="9" xfId="0" applyNumberFormat="1" applyFont="1" applyFill="1" applyBorder="1"/>
    <xf numFmtId="164" fontId="2" fillId="2" borderId="13" xfId="1" applyFont="1" applyFill="1" applyBorder="1" applyAlignment="1">
      <alignment horizontal="center"/>
    </xf>
    <xf numFmtId="164" fontId="2" fillId="2" borderId="7" xfId="1" applyFont="1" applyFill="1" applyBorder="1" applyAlignment="1">
      <alignment horizontal="center"/>
    </xf>
    <xf numFmtId="0" fontId="2" fillId="2" borderId="9" xfId="0" applyFont="1" applyFill="1" applyBorder="1"/>
    <xf numFmtId="164" fontId="7" fillId="2" borderId="10" xfId="1" applyFont="1" applyFill="1" applyBorder="1" applyAlignment="1" applyProtection="1">
      <alignment horizontal="right"/>
    </xf>
    <xf numFmtId="164" fontId="2" fillId="2" borderId="0" xfId="1" applyFont="1" applyFill="1" applyBorder="1" applyAlignment="1">
      <alignment horizontal="center"/>
    </xf>
    <xf numFmtId="164" fontId="2" fillId="2" borderId="5" xfId="1" applyFont="1" applyFill="1" applyBorder="1"/>
    <xf numFmtId="164" fontId="7" fillId="2" borderId="10" xfId="1" applyFont="1" applyFill="1" applyBorder="1"/>
    <xf numFmtId="169" fontId="2" fillId="2" borderId="15" xfId="0" applyNumberFormat="1" applyFont="1" applyFill="1" applyBorder="1" applyAlignment="1">
      <alignment horizontal="left"/>
    </xf>
    <xf numFmtId="169" fontId="7" fillId="2" borderId="15" xfId="0" applyNumberFormat="1" applyFont="1" applyFill="1" applyBorder="1" applyAlignment="1">
      <alignment horizontal="left"/>
    </xf>
    <xf numFmtId="169" fontId="2" fillId="2" borderId="0" xfId="0" applyNumberFormat="1" applyFont="1" applyFill="1"/>
    <xf numFmtId="164" fontId="7" fillId="2" borderId="10" xfId="1" applyFont="1" applyFill="1" applyBorder="1" applyAlignment="1">
      <alignment horizontal="right"/>
    </xf>
    <xf numFmtId="0" fontId="2" fillId="2" borderId="7" xfId="0" applyFont="1" applyFill="1" applyBorder="1"/>
    <xf numFmtId="164" fontId="2" fillId="2" borderId="4" xfId="1" applyFont="1" applyFill="1" applyBorder="1" applyAlignment="1">
      <alignment horizontal="center"/>
    </xf>
    <xf numFmtId="164" fontId="2" fillId="2" borderId="8" xfId="1" applyFont="1" applyFill="1" applyBorder="1"/>
    <xf numFmtId="164" fontId="2" fillId="2" borderId="0" xfId="0" applyNumberFormat="1" applyFont="1" applyFill="1"/>
    <xf numFmtId="0" fontId="10" fillId="2" borderId="1" xfId="0" applyFont="1" applyFill="1" applyBorder="1"/>
    <xf numFmtId="168" fontId="7" fillId="2" borderId="10" xfId="1" applyNumberFormat="1" applyFont="1" applyFill="1" applyBorder="1" applyAlignment="1" applyProtection="1">
      <alignment horizontal="right"/>
      <protection locked="0"/>
    </xf>
    <xf numFmtId="168" fontId="7" fillId="2" borderId="9" xfId="1" applyNumberFormat="1" applyFont="1" applyFill="1" applyBorder="1" applyAlignment="1" applyProtection="1">
      <alignment horizontal="right"/>
      <protection locked="0"/>
    </xf>
    <xf numFmtId="165" fontId="7" fillId="2" borderId="9" xfId="0" applyNumberFormat="1" applyFont="1" applyFill="1" applyBorder="1" applyAlignment="1">
      <alignment horizontal="right"/>
    </xf>
    <xf numFmtId="164" fontId="2" fillId="2" borderId="10" xfId="1" applyFont="1" applyFill="1" applyBorder="1" applyProtection="1">
      <protection locked="0"/>
    </xf>
    <xf numFmtId="164" fontId="2" fillId="2" borderId="0" xfId="1" applyFont="1" applyFill="1" applyBorder="1" applyProtection="1">
      <protection locked="0"/>
    </xf>
    <xf numFmtId="164" fontId="2" fillId="2" borderId="9" xfId="1" applyFont="1" applyFill="1" applyBorder="1" applyProtection="1">
      <protection locked="0"/>
    </xf>
    <xf numFmtId="0" fontId="5" fillId="2" borderId="9" xfId="0" applyFont="1" applyFill="1" applyBorder="1" applyAlignment="1">
      <alignment horizontal="right"/>
    </xf>
    <xf numFmtId="164" fontId="2" fillId="2" borderId="9" xfId="1" applyFont="1" applyFill="1" applyBorder="1"/>
    <xf numFmtId="164" fontId="2" fillId="2" borderId="0" xfId="1" applyFont="1" applyFill="1" applyBorder="1"/>
    <xf numFmtId="168" fontId="7" fillId="2" borderId="9" xfId="1" applyNumberFormat="1" applyFont="1" applyFill="1" applyBorder="1" applyAlignment="1" applyProtection="1">
      <alignment horizontal="right"/>
    </xf>
    <xf numFmtId="164" fontId="2" fillId="2" borderId="10" xfId="1" applyFont="1" applyFill="1" applyBorder="1"/>
    <xf numFmtId="164" fontId="2" fillId="2" borderId="15" xfId="1" applyFont="1" applyFill="1" applyBorder="1"/>
    <xf numFmtId="12" fontId="2" fillId="2" borderId="15" xfId="0" applyNumberFormat="1" applyFont="1" applyFill="1" applyBorder="1" applyAlignment="1">
      <alignment horizontal="center"/>
    </xf>
    <xf numFmtId="164" fontId="2" fillId="2" borderId="12" xfId="1" applyFont="1" applyFill="1" applyBorder="1" applyAlignment="1" applyProtection="1">
      <alignment horizontal="right"/>
      <protection locked="0"/>
    </xf>
    <xf numFmtId="12" fontId="2" fillId="2" borderId="4" xfId="0" applyNumberFormat="1" applyFont="1" applyFill="1" applyBorder="1" applyAlignment="1">
      <alignment horizontal="center"/>
    </xf>
    <xf numFmtId="0" fontId="11" fillId="2" borderId="6" xfId="0" applyFont="1" applyFill="1" applyBorder="1" applyAlignment="1">
      <alignment horizontal="right"/>
    </xf>
    <xf numFmtId="164" fontId="8" fillId="2" borderId="10" xfId="0" applyNumberFormat="1" applyFont="1" applyFill="1" applyBorder="1"/>
    <xf numFmtId="164" fontId="8" fillId="2" borderId="15" xfId="0" applyNumberFormat="1" applyFont="1" applyFill="1" applyBorder="1"/>
    <xf numFmtId="0" fontId="13" fillId="2" borderId="0" xfId="0" applyFont="1" applyFill="1"/>
    <xf numFmtId="164" fontId="2" fillId="2" borderId="14" xfId="1" applyFont="1" applyFill="1" applyBorder="1" applyProtection="1">
      <protection locked="0"/>
    </xf>
    <xf numFmtId="0" fontId="2" fillId="2" borderId="14" xfId="0" applyFont="1" applyFill="1" applyBorder="1"/>
    <xf numFmtId="164" fontId="7" fillId="2" borderId="11" xfId="1" applyFont="1" applyFill="1" applyBorder="1" applyAlignment="1" applyProtection="1">
      <alignment horizontal="right"/>
      <protection locked="0"/>
    </xf>
    <xf numFmtId="164" fontId="2" fillId="2" borderId="10" xfId="0" applyNumberFormat="1" applyFont="1" applyFill="1" applyBorder="1"/>
    <xf numFmtId="12" fontId="2" fillId="2" borderId="10" xfId="0" applyNumberFormat="1" applyFont="1" applyFill="1" applyBorder="1" applyAlignment="1">
      <alignment horizontal="center"/>
    </xf>
    <xf numFmtId="164" fontId="2" fillId="2" borderId="8" xfId="1" applyFont="1" applyFill="1" applyBorder="1" applyAlignment="1" applyProtection="1">
      <alignment horizontal="right"/>
      <protection locked="0"/>
    </xf>
    <xf numFmtId="164" fontId="2" fillId="2" borderId="9" xfId="0" applyNumberFormat="1" applyFont="1" applyFill="1" applyBorder="1"/>
    <xf numFmtId="12" fontId="2" fillId="2" borderId="9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right"/>
    </xf>
    <xf numFmtId="164" fontId="7" fillId="2" borderId="10" xfId="0" applyNumberFormat="1" applyFont="1" applyFill="1" applyBorder="1"/>
    <xf numFmtId="0" fontId="4" fillId="2" borderId="0" xfId="0" applyFont="1" applyFill="1" applyAlignment="1">
      <alignment horizontal="left"/>
    </xf>
    <xf numFmtId="164" fontId="5" fillId="2" borderId="0" xfId="0" applyNumberFormat="1" applyFont="1" applyFill="1" applyAlignment="1">
      <alignment horizontal="right"/>
    </xf>
    <xf numFmtId="164" fontId="7" fillId="2" borderId="10" xfId="1" applyFont="1" applyFill="1" applyBorder="1" applyAlignment="1" applyProtection="1">
      <alignment horizontal="right"/>
      <protection locked="0"/>
    </xf>
    <xf numFmtId="164" fontId="2" fillId="2" borderId="11" xfId="0" applyNumberFormat="1" applyFont="1" applyFill="1" applyBorder="1" applyAlignment="1">
      <alignment horizontal="right"/>
    </xf>
    <xf numFmtId="164" fontId="2" fillId="2" borderId="5" xfId="1" applyFont="1" applyFill="1" applyBorder="1" applyAlignment="1" applyProtection="1">
      <alignment horizontal="right"/>
    </xf>
    <xf numFmtId="164" fontId="2" fillId="2" borderId="10" xfId="1" applyFont="1" applyFill="1" applyBorder="1" applyAlignment="1" applyProtection="1">
      <alignment horizontal="right"/>
    </xf>
    <xf numFmtId="164" fontId="7" fillId="2" borderId="11" xfId="1" applyFont="1" applyFill="1" applyBorder="1" applyProtection="1"/>
    <xf numFmtId="164" fontId="7" fillId="2" borderId="10" xfId="1" applyFont="1" applyFill="1" applyBorder="1" applyProtection="1"/>
    <xf numFmtId="167" fontId="7" fillId="2" borderId="11" xfId="1" applyNumberFormat="1" applyFont="1" applyFill="1" applyBorder="1" applyProtection="1"/>
    <xf numFmtId="166" fontId="2" fillId="2" borderId="10" xfId="0" applyNumberFormat="1" applyFont="1" applyFill="1" applyBorder="1" applyProtection="1">
      <protection locked="0"/>
    </xf>
    <xf numFmtId="0" fontId="2" fillId="2" borderId="9" xfId="0" applyFon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67" fontId="2" fillId="2" borderId="9" xfId="1" applyNumberFormat="1" applyFont="1" applyFill="1" applyBorder="1" applyAlignment="1" applyProtection="1">
      <alignment horizontal="right"/>
      <protection locked="0"/>
    </xf>
    <xf numFmtId="167" fontId="2" fillId="2" borderId="8" xfId="1" applyNumberFormat="1" applyFont="1" applyFill="1" applyBorder="1" applyAlignment="1" applyProtection="1">
      <alignment horizontal="right"/>
      <protection locked="0"/>
    </xf>
    <xf numFmtId="167" fontId="2" fillId="2" borderId="8" xfId="1" applyNumberFormat="1" applyFont="1" applyFill="1" applyBorder="1" applyProtection="1">
      <protection locked="0"/>
    </xf>
    <xf numFmtId="0" fontId="2" fillId="2" borderId="17" xfId="0" applyFont="1" applyFill="1" applyBorder="1" applyAlignment="1" applyProtection="1">
      <alignment horizontal="right"/>
      <protection locked="0"/>
    </xf>
    <xf numFmtId="0" fontId="2" fillId="2" borderId="15" xfId="0" applyFont="1" applyFill="1" applyBorder="1" applyAlignment="1" applyProtection="1">
      <alignment horizontal="right"/>
      <protection locked="0"/>
    </xf>
    <xf numFmtId="167" fontId="2" fillId="2" borderId="10" xfId="1" applyNumberFormat="1" applyFont="1" applyFill="1" applyBorder="1" applyAlignment="1" applyProtection="1">
      <alignment horizontal="right"/>
      <protection locked="0"/>
    </xf>
    <xf numFmtId="167" fontId="2" fillId="2" borderId="11" xfId="1" applyNumberFormat="1" applyFont="1" applyFill="1" applyBorder="1" applyAlignment="1" applyProtection="1">
      <alignment horizontal="right"/>
      <protection locked="0"/>
    </xf>
    <xf numFmtId="167" fontId="2" fillId="2" borderId="11" xfId="1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167" fontId="2" fillId="2" borderId="5" xfId="1" applyNumberFormat="1" applyFont="1" applyFill="1" applyBorder="1" applyAlignment="1" applyProtection="1">
      <alignment horizontal="right"/>
      <protection locked="0"/>
    </xf>
    <xf numFmtId="167" fontId="2" fillId="2" borderId="5" xfId="1" applyNumberFormat="1" applyFont="1" applyFill="1" applyBorder="1" applyProtection="1">
      <protection locked="0"/>
    </xf>
    <xf numFmtId="168" fontId="7" fillId="2" borderId="10" xfId="1" applyNumberFormat="1" applyFont="1" applyFill="1" applyBorder="1" applyAlignment="1" applyProtection="1">
      <alignment horizontal="right"/>
    </xf>
    <xf numFmtId="168" fontId="7" fillId="2" borderId="15" xfId="1" applyNumberFormat="1" applyFont="1" applyFill="1" applyBorder="1" applyAlignment="1" applyProtection="1">
      <alignment horizontal="right"/>
    </xf>
    <xf numFmtId="168" fontId="15" fillId="2" borderId="9" xfId="1" applyNumberFormat="1" applyFont="1" applyFill="1" applyBorder="1" applyAlignment="1" applyProtection="1">
      <alignment horizontal="right"/>
    </xf>
    <xf numFmtId="170" fontId="7" fillId="2" borderId="9" xfId="0" applyNumberFormat="1" applyFont="1" applyFill="1" applyBorder="1" applyAlignment="1">
      <alignment horizontal="right"/>
    </xf>
    <xf numFmtId="168" fontId="7" fillId="2" borderId="0" xfId="1" applyNumberFormat="1" applyFont="1" applyFill="1" applyBorder="1" applyAlignment="1" applyProtection="1">
      <alignment horizontal="right"/>
    </xf>
    <xf numFmtId="170" fontId="7" fillId="2" borderId="0" xfId="0" applyNumberFormat="1" applyFont="1" applyFill="1"/>
    <xf numFmtId="168" fontId="7" fillId="2" borderId="0" xfId="1" applyNumberFormat="1" applyFont="1" applyFill="1" applyBorder="1" applyAlignment="1" applyProtection="1">
      <alignment horizontal="right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>
      <alignment horizontal="right"/>
    </xf>
    <xf numFmtId="0" fontId="3" fillId="2" borderId="1" xfId="0" applyFont="1" applyFill="1" applyBorder="1"/>
    <xf numFmtId="0" fontId="7" fillId="2" borderId="3" xfId="0" applyFont="1" applyFill="1" applyBorder="1" applyAlignment="1">
      <alignment horizontal="right"/>
    </xf>
    <xf numFmtId="0" fontId="2" fillId="2" borderId="6" xfId="0" applyFont="1" applyFill="1" applyBorder="1" applyProtection="1">
      <protection locked="0"/>
    </xf>
    <xf numFmtId="0" fontId="7" fillId="2" borderId="5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7" fillId="2" borderId="3" xfId="0" applyFont="1" applyFill="1" applyBorder="1"/>
    <xf numFmtId="0" fontId="7" fillId="2" borderId="5" xfId="0" applyFont="1" applyFill="1" applyBorder="1"/>
    <xf numFmtId="0" fontId="2" fillId="2" borderId="7" xfId="0" applyFont="1" applyFill="1" applyBorder="1" applyProtection="1">
      <protection locked="0"/>
    </xf>
    <xf numFmtId="0" fontId="7" fillId="2" borderId="8" xfId="0" applyFont="1" applyFill="1" applyBorder="1"/>
    <xf numFmtId="0" fontId="7" fillId="2" borderId="0" xfId="0" applyFont="1" applyFill="1"/>
    <xf numFmtId="0" fontId="9" fillId="2" borderId="1" xfId="0" quotePrefix="1" applyFont="1" applyFill="1" applyBorder="1" applyAlignment="1">
      <alignment horizontal="left"/>
    </xf>
    <xf numFmtId="0" fontId="7" fillId="2" borderId="2" xfId="0" applyFont="1" applyFill="1" applyBorder="1"/>
    <xf numFmtId="0" fontId="7" fillId="2" borderId="0" xfId="0" applyFont="1" applyFill="1" applyProtection="1">
      <protection locked="0"/>
    </xf>
    <xf numFmtId="0" fontId="2" fillId="2" borderId="6" xfId="0" quotePrefix="1" applyFont="1" applyFill="1" applyBorder="1" applyAlignment="1" applyProtection="1">
      <alignment horizontal="left"/>
      <protection locked="0"/>
    </xf>
    <xf numFmtId="0" fontId="2" fillId="2" borderId="4" xfId="0" applyFont="1" applyFill="1" applyBorder="1" applyProtection="1">
      <protection locked="0"/>
    </xf>
    <xf numFmtId="0" fontId="2" fillId="3" borderId="10" xfId="0" quotePrefix="1" applyFont="1" applyFill="1" applyBorder="1" applyAlignment="1">
      <alignment horizontal="left"/>
    </xf>
    <xf numFmtId="0" fontId="2" fillId="3" borderId="6" xfId="0" quotePrefix="1" applyFont="1" applyFill="1" applyBorder="1" applyAlignment="1">
      <alignment horizontal="left"/>
    </xf>
    <xf numFmtId="0" fontId="2" fillId="3" borderId="13" xfId="0" quotePrefix="1" applyFont="1" applyFill="1" applyBorder="1" applyAlignment="1">
      <alignment horizontal="left"/>
    </xf>
    <xf numFmtId="0" fontId="2" fillId="3" borderId="13" xfId="0" applyFont="1" applyFill="1" applyBorder="1"/>
    <xf numFmtId="0" fontId="2" fillId="3" borderId="10" xfId="0" applyFont="1" applyFill="1" applyBorder="1"/>
    <xf numFmtId="0" fontId="14" fillId="3" borderId="14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4" fillId="3" borderId="17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left"/>
    </xf>
    <xf numFmtId="0" fontId="2" fillId="3" borderId="15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6" fillId="3" borderId="7" xfId="0" applyFont="1" applyFill="1" applyBorder="1"/>
    <xf numFmtId="0" fontId="6" fillId="3" borderId="7" xfId="0" applyFont="1" applyFill="1" applyBorder="1" applyAlignment="1">
      <alignment horizontal="left"/>
    </xf>
    <xf numFmtId="0" fontId="6" fillId="3" borderId="13" xfId="0" applyFont="1" applyFill="1" applyBorder="1"/>
    <xf numFmtId="0" fontId="2" fillId="3" borderId="1" xfId="0" quotePrefix="1" applyFont="1" applyFill="1" applyBorder="1" applyAlignment="1">
      <alignment horizontal="left"/>
    </xf>
    <xf numFmtId="0" fontId="2" fillId="3" borderId="15" xfId="0" applyFont="1" applyFill="1" applyBorder="1"/>
    <xf numFmtId="0" fontId="2" fillId="3" borderId="1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8" xfId="0" applyFont="1" applyFill="1" applyBorder="1"/>
    <xf numFmtId="0" fontId="6" fillId="3" borderId="7" xfId="0" quotePrefix="1" applyFont="1" applyFill="1" applyBorder="1" applyAlignment="1">
      <alignment horizontal="left"/>
    </xf>
    <xf numFmtId="0" fontId="2" fillId="3" borderId="1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13" xfId="0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left"/>
      <protection locked="0"/>
    </xf>
    <xf numFmtId="169" fontId="2" fillId="3" borderId="13" xfId="0" applyNumberFormat="1" applyFont="1" applyFill="1" applyBorder="1" applyAlignment="1">
      <alignment horizontal="left"/>
    </xf>
    <xf numFmtId="169" fontId="2" fillId="3" borderId="15" xfId="0" applyNumberFormat="1" applyFont="1" applyFill="1" applyBorder="1" applyAlignment="1">
      <alignment horizontal="left"/>
    </xf>
    <xf numFmtId="169" fontId="2" fillId="3" borderId="11" xfId="0" applyNumberFormat="1" applyFont="1" applyFill="1" applyBorder="1" applyAlignment="1">
      <alignment horizontal="left"/>
    </xf>
    <xf numFmtId="164" fontId="2" fillId="2" borderId="15" xfId="1" applyFont="1" applyFill="1" applyBorder="1" applyAlignment="1" applyProtection="1">
      <alignment horizontal="right"/>
      <protection locked="0"/>
    </xf>
    <xf numFmtId="164" fontId="2" fillId="2" borderId="11" xfId="1" applyFont="1" applyFill="1" applyBorder="1" applyAlignment="1" applyProtection="1">
      <alignment horizontal="right"/>
      <protection locked="0"/>
    </xf>
    <xf numFmtId="164" fontId="2" fillId="2" borderId="13" xfId="1" applyFont="1" applyFill="1" applyBorder="1" applyAlignment="1" applyProtection="1">
      <alignment horizontal="right"/>
      <protection locked="0"/>
    </xf>
    <xf numFmtId="164" fontId="0" fillId="2" borderId="11" xfId="1" applyFont="1" applyFill="1" applyBorder="1" applyProtection="1">
      <protection locked="0"/>
    </xf>
    <xf numFmtId="0" fontId="2" fillId="2" borderId="15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6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>
      <alignment horizontal="left"/>
    </xf>
    <xf numFmtId="169" fontId="7" fillId="2" borderId="13" xfId="0" applyNumberFormat="1" applyFont="1" applyFill="1" applyBorder="1" applyAlignment="1">
      <alignment horizontal="left"/>
    </xf>
    <xf numFmtId="169" fontId="7" fillId="2" borderId="15" xfId="0" applyNumberFormat="1" applyFont="1" applyFill="1" applyBorder="1" applyAlignment="1">
      <alignment horizontal="left"/>
    </xf>
    <xf numFmtId="169" fontId="7" fillId="2" borderId="11" xfId="0" applyNumberFormat="1" applyFont="1" applyFill="1" applyBorder="1" applyAlignment="1">
      <alignment horizontal="left"/>
    </xf>
    <xf numFmtId="164" fontId="7" fillId="2" borderId="15" xfId="1" applyFont="1" applyFill="1" applyBorder="1" applyAlignment="1">
      <alignment horizontal="right"/>
    </xf>
    <xf numFmtId="164" fontId="7" fillId="2" borderId="11" xfId="1" applyFont="1" applyFill="1" applyBorder="1" applyAlignment="1">
      <alignment horizontal="right"/>
    </xf>
    <xf numFmtId="0" fontId="2" fillId="3" borderId="13" xfId="0" applyFont="1" applyFill="1" applyBorder="1" applyAlignment="1">
      <alignment horizontal="left"/>
    </xf>
    <xf numFmtId="0" fontId="2" fillId="3" borderId="15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0"/>
  <sheetViews>
    <sheetView showGridLines="0" tabSelected="1" workbookViewId="0">
      <selection activeCell="G6" sqref="G6"/>
    </sheetView>
  </sheetViews>
  <sheetFormatPr defaultColWidth="9.109375" defaultRowHeight="12.6" x14ac:dyDescent="0.2"/>
  <cols>
    <col min="1" max="1" width="4.88671875" style="22" customWidth="1"/>
    <col min="2" max="2" width="34.88671875" style="22" customWidth="1"/>
    <col min="3" max="3" width="18.88671875" style="22" customWidth="1"/>
    <col min="4" max="4" width="15.5546875" style="22" customWidth="1"/>
    <col min="5" max="5" width="15.5546875" style="22" hidden="1" customWidth="1"/>
    <col min="6" max="6" width="7" style="22" customWidth="1"/>
    <col min="7" max="7" width="16.33203125" style="22" customWidth="1"/>
    <col min="8" max="8" width="5.6640625" style="22" customWidth="1"/>
    <col min="9" max="16384" width="9.109375" style="1"/>
  </cols>
  <sheetData>
    <row r="1" spans="1:8" ht="23.25" customHeight="1" thickBot="1" x14ac:dyDescent="0.35">
      <c r="A1" s="2"/>
      <c r="B1" s="3" t="s">
        <v>49</v>
      </c>
      <c r="C1" s="4"/>
      <c r="D1" s="5"/>
      <c r="E1" s="5"/>
      <c r="F1" s="6"/>
      <c r="G1" s="6"/>
      <c r="H1" s="7"/>
    </row>
    <row r="2" spans="1:8" ht="21" customHeight="1" thickBot="1" x14ac:dyDescent="0.25">
      <c r="A2" s="8"/>
      <c r="B2" s="161" t="s">
        <v>87</v>
      </c>
      <c r="C2" s="162"/>
      <c r="D2" s="6" t="s">
        <v>64</v>
      </c>
      <c r="E2" s="6"/>
      <c r="F2" s="6"/>
      <c r="G2" s="7"/>
      <c r="H2" s="9"/>
    </row>
    <row r="3" spans="1:8" ht="15.75" customHeight="1" thickBot="1" x14ac:dyDescent="0.25">
      <c r="A3" s="8"/>
      <c r="B3" s="159" t="s">
        <v>61</v>
      </c>
      <c r="C3" s="160"/>
      <c r="D3" s="6"/>
      <c r="E3" s="6"/>
      <c r="F3" s="6"/>
      <c r="G3" s="7"/>
      <c r="H3" s="9"/>
    </row>
    <row r="4" spans="1:8" ht="22.5" customHeight="1" thickBot="1" x14ac:dyDescent="0.25">
      <c r="A4" s="8"/>
      <c r="B4" s="172"/>
      <c r="C4" s="173"/>
      <c r="D4" s="170" t="s">
        <v>62</v>
      </c>
      <c r="E4" s="170"/>
      <c r="F4" s="171"/>
      <c r="G4" s="10"/>
      <c r="H4" s="9"/>
    </row>
    <row r="5" spans="1:8" ht="25.5" customHeight="1" thickBot="1" x14ac:dyDescent="0.25">
      <c r="A5" s="8"/>
      <c r="B5" s="172"/>
      <c r="C5" s="173"/>
      <c r="D5" s="176" t="s">
        <v>88</v>
      </c>
      <c r="E5" s="170"/>
      <c r="F5" s="170"/>
      <c r="G5" s="171"/>
      <c r="H5" s="9"/>
    </row>
    <row r="6" spans="1:8" ht="24.75" customHeight="1" thickBot="1" x14ac:dyDescent="0.35">
      <c r="A6" s="8"/>
      <c r="B6" s="174"/>
      <c r="C6" s="175"/>
      <c r="D6" s="170" t="s">
        <v>63</v>
      </c>
      <c r="E6" s="170"/>
      <c r="F6" s="171"/>
      <c r="G6" s="11">
        <v>2023</v>
      </c>
      <c r="H6" s="9"/>
    </row>
    <row r="7" spans="1:8" ht="21" customHeight="1" thickBot="1" x14ac:dyDescent="0.35">
      <c r="A7" s="12"/>
      <c r="B7" s="4" t="s">
        <v>101</v>
      </c>
      <c r="C7" s="6"/>
      <c r="D7" s="6"/>
      <c r="E7" s="6"/>
      <c r="F7" s="6"/>
      <c r="G7" s="6"/>
      <c r="H7" s="9"/>
    </row>
    <row r="8" spans="1:8" ht="20.100000000000001" customHeight="1" thickBot="1" x14ac:dyDescent="0.25">
      <c r="A8" s="12"/>
      <c r="B8" s="149" t="s">
        <v>97</v>
      </c>
      <c r="C8" s="151"/>
      <c r="D8" s="151"/>
      <c r="E8" s="151"/>
      <c r="F8" s="151"/>
      <c r="G8" s="14"/>
      <c r="H8" s="9"/>
    </row>
    <row r="9" spans="1:8" ht="20.100000000000001" customHeight="1" thickBot="1" x14ac:dyDescent="0.25">
      <c r="A9" s="12"/>
      <c r="B9" s="147" t="s">
        <v>98</v>
      </c>
      <c r="C9" s="155"/>
      <c r="D9" s="155"/>
      <c r="E9" s="155"/>
      <c r="F9" s="155"/>
      <c r="G9" s="16"/>
      <c r="H9" s="9"/>
    </row>
    <row r="10" spans="1:8" ht="20.100000000000001" customHeight="1" thickBot="1" x14ac:dyDescent="0.25">
      <c r="A10" s="12"/>
      <c r="B10" s="149" t="s">
        <v>99</v>
      </c>
      <c r="C10" s="151"/>
      <c r="D10" s="151"/>
      <c r="E10" s="151">
        <f>SUM(G8:G10)</f>
        <v>0</v>
      </c>
      <c r="F10" s="151"/>
      <c r="G10" s="14"/>
      <c r="H10" s="9"/>
    </row>
    <row r="11" spans="1:8" ht="20.100000000000001" customHeight="1" thickBot="1" x14ac:dyDescent="0.25">
      <c r="A11" s="12"/>
      <c r="B11" s="147" t="s">
        <v>1</v>
      </c>
      <c r="C11" s="15" t="s">
        <v>17</v>
      </c>
      <c r="D11" s="10"/>
      <c r="E11" s="17"/>
      <c r="F11" s="156"/>
      <c r="G11" s="19">
        <f>D11*6</f>
        <v>0</v>
      </c>
      <c r="H11" s="9"/>
    </row>
    <row r="12" spans="1:8" ht="20.100000000000001" customHeight="1" thickBot="1" x14ac:dyDescent="0.25">
      <c r="A12" s="12"/>
      <c r="B12" s="147" t="s">
        <v>100</v>
      </c>
      <c r="C12" s="155"/>
      <c r="D12" s="155"/>
      <c r="E12" s="15"/>
      <c r="F12" s="155"/>
      <c r="G12" s="20">
        <f>SUM(G11+G10+G9+G8)</f>
        <v>0</v>
      </c>
      <c r="H12" s="9"/>
    </row>
    <row r="13" spans="1:8" ht="20.100000000000001" customHeight="1" thickBot="1" x14ac:dyDescent="0.35">
      <c r="A13" s="12"/>
      <c r="B13" s="21" t="s">
        <v>4</v>
      </c>
      <c r="G13" s="23"/>
      <c r="H13" s="9"/>
    </row>
    <row r="14" spans="1:8" ht="20.100000000000001" customHeight="1" thickBot="1" x14ac:dyDescent="0.25">
      <c r="A14" s="12"/>
      <c r="B14" s="149" t="s">
        <v>5</v>
      </c>
      <c r="C14" s="151"/>
      <c r="D14" s="24"/>
      <c r="E14" s="24"/>
      <c r="F14" s="25">
        <v>0.33333333333333331</v>
      </c>
      <c r="G14" s="26">
        <f>D14*F14</f>
        <v>0</v>
      </c>
      <c r="H14" s="9"/>
    </row>
    <row r="15" spans="1:8" ht="20.100000000000001" customHeight="1" thickBot="1" x14ac:dyDescent="0.25">
      <c r="A15" s="12"/>
      <c r="B15" s="147" t="s">
        <v>6</v>
      </c>
      <c r="C15" s="155"/>
      <c r="D15" s="24"/>
      <c r="E15" s="27"/>
      <c r="F15" s="28">
        <v>0.77777777777777779</v>
      </c>
      <c r="G15" s="26">
        <f>D15*F15</f>
        <v>0</v>
      </c>
      <c r="H15" s="9"/>
    </row>
    <row r="16" spans="1:8" ht="20.100000000000001" customHeight="1" thickBot="1" x14ac:dyDescent="0.25">
      <c r="A16" s="12"/>
      <c r="B16" s="144" t="s">
        <v>7</v>
      </c>
      <c r="C16" s="151"/>
      <c r="D16" s="24"/>
      <c r="E16" s="29"/>
      <c r="F16" s="30">
        <v>0.7142857142857143</v>
      </c>
      <c r="G16" s="26">
        <f>D16*F16</f>
        <v>0</v>
      </c>
      <c r="H16" s="9"/>
    </row>
    <row r="17" spans="1:8" ht="20.100000000000001" customHeight="1" thickBot="1" x14ac:dyDescent="0.25">
      <c r="A17" s="12"/>
      <c r="B17" s="157" t="s">
        <v>111</v>
      </c>
      <c r="C17" s="155"/>
      <c r="D17" s="24"/>
      <c r="E17" s="29"/>
      <c r="F17" s="30">
        <v>0.33333333333333331</v>
      </c>
      <c r="G17" s="31">
        <f>D17*F17</f>
        <v>0</v>
      </c>
      <c r="H17" s="9"/>
    </row>
    <row r="18" spans="1:8" ht="20.100000000000001" customHeight="1" thickBot="1" x14ac:dyDescent="0.25">
      <c r="A18" s="12"/>
      <c r="B18" s="147" t="s">
        <v>33</v>
      </c>
      <c r="C18" s="155"/>
      <c r="D18" s="32">
        <f>SUM(D14:D17)</f>
        <v>0</v>
      </c>
      <c r="E18" s="32"/>
      <c r="F18" s="33"/>
      <c r="G18" s="31">
        <f>SUM(G14:G17)</f>
        <v>0</v>
      </c>
      <c r="H18" s="9"/>
    </row>
    <row r="19" spans="1:8" ht="20.100000000000001" customHeight="1" thickBot="1" x14ac:dyDescent="0.35">
      <c r="A19" s="12"/>
      <c r="B19" s="21" t="s">
        <v>89</v>
      </c>
      <c r="G19" s="23" t="s">
        <v>0</v>
      </c>
      <c r="H19" s="9"/>
    </row>
    <row r="20" spans="1:8" ht="20.100000000000001" customHeight="1" thickBot="1" x14ac:dyDescent="0.25">
      <c r="A20" s="12"/>
      <c r="B20" s="149" t="s">
        <v>112</v>
      </c>
      <c r="C20" s="151"/>
      <c r="D20" s="24">
        <f>D14*0.13</f>
        <v>0</v>
      </c>
      <c r="E20" s="24">
        <f>D14*13%</f>
        <v>0</v>
      </c>
      <c r="F20" s="33">
        <f>F14</f>
        <v>0.33333333333333331</v>
      </c>
      <c r="G20" s="26">
        <f>IF(D20=0,0,MIN(D20,E20))*F20</f>
        <v>0</v>
      </c>
      <c r="H20" s="9"/>
    </row>
    <row r="21" spans="1:8" ht="20.100000000000001" customHeight="1" thickBot="1" x14ac:dyDescent="0.25">
      <c r="A21" s="12"/>
      <c r="B21" s="147" t="s">
        <v>73</v>
      </c>
      <c r="C21" s="155"/>
      <c r="D21" s="24">
        <f t="shared" ref="D21:D23" si="0">D15*0.13</f>
        <v>0</v>
      </c>
      <c r="E21" s="27">
        <f>D15*13%</f>
        <v>0</v>
      </c>
      <c r="F21" s="34">
        <f>F15</f>
        <v>0.77777777777777779</v>
      </c>
      <c r="G21" s="26">
        <f>IF(D21=0,0,MIN(D21,E21))*F21</f>
        <v>0</v>
      </c>
      <c r="H21" s="9"/>
    </row>
    <row r="22" spans="1:8" ht="20.100000000000001" customHeight="1" thickBot="1" x14ac:dyDescent="0.25">
      <c r="A22" s="12"/>
      <c r="B22" s="149" t="s">
        <v>14</v>
      </c>
      <c r="C22" s="151"/>
      <c r="D22" s="24">
        <f t="shared" si="0"/>
        <v>0</v>
      </c>
      <c r="E22" s="24">
        <f>D16*13%</f>
        <v>0</v>
      </c>
      <c r="F22" s="33">
        <f>F16</f>
        <v>0.7142857142857143</v>
      </c>
      <c r="G22" s="26">
        <f>IF(D22=0,0,MIN(D22,E22))*F22</f>
        <v>0</v>
      </c>
      <c r="H22" s="9"/>
    </row>
    <row r="23" spans="1:8" ht="20.100000000000001" customHeight="1" thickBot="1" x14ac:dyDescent="0.25">
      <c r="A23" s="12"/>
      <c r="B23" s="147" t="s">
        <v>90</v>
      </c>
      <c r="C23" s="155"/>
      <c r="D23" s="24">
        <f t="shared" si="0"/>
        <v>0</v>
      </c>
      <c r="E23" s="24">
        <f>D17*13%</f>
        <v>0</v>
      </c>
      <c r="F23" s="34">
        <v>0.33333333333333331</v>
      </c>
      <c r="G23" s="31">
        <f>D23*F23</f>
        <v>0</v>
      </c>
      <c r="H23" s="9"/>
    </row>
    <row r="24" spans="1:8" ht="20.100000000000001" customHeight="1" thickBot="1" x14ac:dyDescent="0.25">
      <c r="A24" s="12"/>
      <c r="B24" s="147" t="s">
        <v>33</v>
      </c>
      <c r="C24" s="155"/>
      <c r="D24" s="35">
        <f>SUM(D20:D23)</f>
        <v>0</v>
      </c>
      <c r="E24" s="36"/>
      <c r="F24" s="37"/>
      <c r="G24" s="31">
        <f>SUM(G20:G23)</f>
        <v>0</v>
      </c>
      <c r="H24" s="9"/>
    </row>
    <row r="25" spans="1:8" ht="20.100000000000001" customHeight="1" thickBot="1" x14ac:dyDescent="0.25">
      <c r="A25" s="12"/>
      <c r="B25" s="149" t="s">
        <v>34</v>
      </c>
      <c r="C25" s="151"/>
      <c r="D25" s="158"/>
      <c r="E25" s="158"/>
      <c r="F25" s="151"/>
      <c r="G25" s="38">
        <f>G24+G18</f>
        <v>0</v>
      </c>
      <c r="H25" s="9"/>
    </row>
    <row r="26" spans="1:8" ht="20.100000000000001" customHeight="1" thickBot="1" x14ac:dyDescent="0.35">
      <c r="A26" s="8"/>
      <c r="B26" s="21" t="s">
        <v>46</v>
      </c>
      <c r="G26" s="39"/>
      <c r="H26" s="40"/>
    </row>
    <row r="27" spans="1:8" ht="20.100000000000001" customHeight="1" thickBot="1" x14ac:dyDescent="0.25">
      <c r="A27" s="8"/>
      <c r="B27" s="182" t="s">
        <v>92</v>
      </c>
      <c r="C27" s="183"/>
      <c r="D27" s="183"/>
      <c r="E27" s="183"/>
      <c r="F27" s="184"/>
      <c r="G27" s="41">
        <f>'Side 2'!F32</f>
        <v>0</v>
      </c>
      <c r="H27" s="40"/>
    </row>
    <row r="28" spans="1:8" ht="20.100000000000001" customHeight="1" thickBot="1" x14ac:dyDescent="0.35">
      <c r="A28" s="8"/>
      <c r="B28" s="21" t="s">
        <v>67</v>
      </c>
      <c r="G28" s="39"/>
      <c r="H28" s="40"/>
    </row>
    <row r="29" spans="1:8" ht="20.100000000000001" customHeight="1" thickBot="1" x14ac:dyDescent="0.25">
      <c r="A29" s="8"/>
      <c r="B29" s="163" t="s">
        <v>47</v>
      </c>
      <c r="C29" s="164"/>
      <c r="D29" s="165"/>
      <c r="E29" s="42"/>
      <c r="F29" s="166"/>
      <c r="G29" s="167"/>
      <c r="H29" s="40"/>
    </row>
    <row r="30" spans="1:8" ht="20.100000000000001" customHeight="1" thickBot="1" x14ac:dyDescent="0.3">
      <c r="A30" s="8"/>
      <c r="B30" s="163" t="s">
        <v>48</v>
      </c>
      <c r="C30" s="164"/>
      <c r="D30" s="165"/>
      <c r="E30" s="42"/>
      <c r="F30" s="168"/>
      <c r="G30" s="169"/>
      <c r="H30" s="40"/>
    </row>
    <row r="31" spans="1:8" ht="20.100000000000001" customHeight="1" thickBot="1" x14ac:dyDescent="0.3">
      <c r="A31" s="8"/>
      <c r="B31" s="163" t="s">
        <v>50</v>
      </c>
      <c r="C31" s="164"/>
      <c r="D31" s="165"/>
      <c r="E31" s="42"/>
      <c r="F31" s="168"/>
      <c r="G31" s="169"/>
      <c r="H31" s="40"/>
    </row>
    <row r="32" spans="1:8" ht="20.100000000000001" customHeight="1" thickBot="1" x14ac:dyDescent="0.3">
      <c r="A32" s="8"/>
      <c r="B32" s="163" t="s">
        <v>31</v>
      </c>
      <c r="C32" s="164"/>
      <c r="D32" s="165"/>
      <c r="E32" s="42"/>
      <c r="F32" s="168"/>
      <c r="G32" s="169"/>
      <c r="H32" s="40"/>
    </row>
    <row r="33" spans="1:8" ht="20.100000000000001" customHeight="1" thickBot="1" x14ac:dyDescent="0.3">
      <c r="A33" s="8"/>
      <c r="B33" s="163" t="s">
        <v>51</v>
      </c>
      <c r="C33" s="164"/>
      <c r="D33" s="165"/>
      <c r="E33" s="42"/>
      <c r="F33" s="168"/>
      <c r="G33" s="169"/>
      <c r="H33" s="40"/>
    </row>
    <row r="34" spans="1:8" ht="20.100000000000001" customHeight="1" thickBot="1" x14ac:dyDescent="0.3">
      <c r="A34" s="8"/>
      <c r="B34" s="163" t="s">
        <v>52</v>
      </c>
      <c r="C34" s="164"/>
      <c r="D34" s="165"/>
      <c r="E34" s="42"/>
      <c r="F34" s="168"/>
      <c r="G34" s="169"/>
      <c r="H34" s="40"/>
    </row>
    <row r="35" spans="1:8" ht="20.100000000000001" customHeight="1" thickBot="1" x14ac:dyDescent="0.3">
      <c r="A35" s="8"/>
      <c r="B35" s="163" t="s">
        <v>53</v>
      </c>
      <c r="C35" s="164"/>
      <c r="D35" s="165"/>
      <c r="E35" s="42"/>
      <c r="F35" s="168"/>
      <c r="G35" s="169"/>
      <c r="H35" s="40"/>
    </row>
    <row r="36" spans="1:8" ht="20.100000000000001" customHeight="1" thickBot="1" x14ac:dyDescent="0.3">
      <c r="A36" s="8"/>
      <c r="B36" s="163" t="s">
        <v>54</v>
      </c>
      <c r="C36" s="164"/>
      <c r="D36" s="165"/>
      <c r="E36" s="42"/>
      <c r="F36" s="168"/>
      <c r="G36" s="169"/>
      <c r="H36" s="40"/>
    </row>
    <row r="37" spans="1:8" ht="20.100000000000001" customHeight="1" thickBot="1" x14ac:dyDescent="0.25">
      <c r="A37" s="8"/>
      <c r="B37" s="177" t="s">
        <v>55</v>
      </c>
      <c r="C37" s="178"/>
      <c r="D37" s="179"/>
      <c r="E37" s="43"/>
      <c r="F37" s="180">
        <f>SUM(F29:G36)</f>
        <v>0</v>
      </c>
      <c r="G37" s="181"/>
      <c r="H37" s="40"/>
    </row>
    <row r="38" spans="1:8" ht="20.100000000000001" customHeight="1" thickBot="1" x14ac:dyDescent="0.25">
      <c r="A38" s="8"/>
      <c r="B38" s="44"/>
      <c r="C38" s="44"/>
      <c r="D38" s="44"/>
      <c r="E38" s="44"/>
      <c r="G38" s="39"/>
      <c r="H38" s="40"/>
    </row>
    <row r="39" spans="1:8" ht="20.100000000000001" customHeight="1" thickBot="1" x14ac:dyDescent="0.25">
      <c r="A39" s="8"/>
      <c r="B39" s="177" t="s">
        <v>93</v>
      </c>
      <c r="C39" s="178"/>
      <c r="D39" s="178"/>
      <c r="E39" s="178"/>
      <c r="F39" s="179"/>
      <c r="G39" s="45">
        <f>F37-G27</f>
        <v>0</v>
      </c>
      <c r="H39" s="40"/>
    </row>
    <row r="40" spans="1:8" ht="20.100000000000001" customHeight="1" thickBot="1" x14ac:dyDescent="0.25">
      <c r="A40" s="46"/>
      <c r="B40" s="15"/>
      <c r="C40" s="15"/>
      <c r="D40" s="15"/>
      <c r="E40" s="15"/>
      <c r="F40" s="15"/>
      <c r="G40" s="47"/>
      <c r="H40" s="48"/>
    </row>
    <row r="41" spans="1:8" ht="20.100000000000001" customHeight="1" x14ac:dyDescent="0.2"/>
    <row r="42" spans="1:8" ht="14.25" customHeight="1" x14ac:dyDescent="0.2"/>
    <row r="43" spans="1:8" ht="9.75" customHeight="1" x14ac:dyDescent="0.2"/>
    <row r="45" spans="1:8" ht="22.5" customHeight="1" x14ac:dyDescent="0.2"/>
    <row r="47" spans="1:8" x14ac:dyDescent="0.2">
      <c r="G47" s="49"/>
    </row>
    <row r="51" ht="21.75" customHeight="1" x14ac:dyDescent="0.2"/>
    <row r="52" ht="21.75" customHeight="1" x14ac:dyDescent="0.2"/>
    <row r="53" ht="26.25" customHeight="1" x14ac:dyDescent="0.2"/>
    <row r="54" ht="23.25" customHeight="1" x14ac:dyDescent="0.2"/>
    <row r="55" ht="25.5" customHeight="1" x14ac:dyDescent="0.2"/>
    <row r="56" ht="21.75" customHeight="1" x14ac:dyDescent="0.2"/>
    <row r="57" ht="21.75" customHeight="1" x14ac:dyDescent="0.2"/>
    <row r="58" ht="21.75" customHeight="1" x14ac:dyDescent="0.2"/>
    <row r="59" ht="21.75" customHeight="1" x14ac:dyDescent="0.2"/>
    <row r="60" ht="21.75" customHeight="1" x14ac:dyDescent="0.2"/>
  </sheetData>
  <mergeCells count="28">
    <mergeCell ref="B37:D37"/>
    <mergeCell ref="F37:G37"/>
    <mergeCell ref="B27:F27"/>
    <mergeCell ref="B39:F39"/>
    <mergeCell ref="B35:D35"/>
    <mergeCell ref="F35:G35"/>
    <mergeCell ref="B36:D36"/>
    <mergeCell ref="F36:G36"/>
    <mergeCell ref="B33:D33"/>
    <mergeCell ref="F33:G33"/>
    <mergeCell ref="B34:D34"/>
    <mergeCell ref="F34:G34"/>
    <mergeCell ref="B31:D31"/>
    <mergeCell ref="F31:G31"/>
    <mergeCell ref="B32:D32"/>
    <mergeCell ref="F32:G32"/>
    <mergeCell ref="B3:C3"/>
    <mergeCell ref="B2:C2"/>
    <mergeCell ref="B29:D29"/>
    <mergeCell ref="F29:G29"/>
    <mergeCell ref="B30:D30"/>
    <mergeCell ref="F30:G30"/>
    <mergeCell ref="D6:F6"/>
    <mergeCell ref="D4:F4"/>
    <mergeCell ref="B4:C4"/>
    <mergeCell ref="B5:C5"/>
    <mergeCell ref="B6:C6"/>
    <mergeCell ref="D5:G5"/>
  </mergeCells>
  <phoneticPr fontId="0" type="noConversion"/>
  <pageMargins left="0.59055118110236227" right="0.59055118110236227" top="0.59055118110236227" bottom="0.59055118110236227" header="0.51181102362204722" footer="0.51181102362204722"/>
  <pageSetup paperSize="9" scale="85" orientation="portrait" verticalDpi="300" r:id="rId1"/>
  <headerFooter alignWithMargins="0">
    <oddHeader>Side &amp;P</oddHeader>
    <oddFooter>&amp;RSide 1 af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9"/>
  <sheetViews>
    <sheetView showGridLines="0" workbookViewId="0">
      <selection activeCell="F31" sqref="F31"/>
    </sheetView>
  </sheetViews>
  <sheetFormatPr defaultColWidth="9.109375" defaultRowHeight="12.6" x14ac:dyDescent="0.2"/>
  <cols>
    <col min="1" max="1" width="4.44140625" style="22" customWidth="1"/>
    <col min="2" max="2" width="54.6640625" style="22" customWidth="1"/>
    <col min="3" max="3" width="15.6640625" style="22" customWidth="1"/>
    <col min="4" max="4" width="15.6640625" style="22" hidden="1" customWidth="1"/>
    <col min="5" max="5" width="6.5546875" style="22" customWidth="1"/>
    <col min="6" max="6" width="17.6640625" style="22" customWidth="1"/>
    <col min="7" max="7" width="4.44140625" style="22" customWidth="1"/>
    <col min="8" max="16384" width="9.109375" style="1"/>
  </cols>
  <sheetData>
    <row r="1" spans="1:7" ht="20.100000000000001" customHeight="1" thickBot="1" x14ac:dyDescent="0.35">
      <c r="A1" s="50"/>
      <c r="B1" s="4" t="s">
        <v>102</v>
      </c>
      <c r="C1" s="6"/>
      <c r="D1" s="6"/>
      <c r="E1" s="6"/>
      <c r="F1" s="6"/>
      <c r="G1" s="7"/>
    </row>
    <row r="2" spans="1:7" ht="18" customHeight="1" thickBot="1" x14ac:dyDescent="0.25">
      <c r="A2" s="12"/>
      <c r="B2" s="185" t="s">
        <v>103</v>
      </c>
      <c r="C2" s="186"/>
      <c r="D2" s="186"/>
      <c r="E2" s="187"/>
      <c r="F2" s="51"/>
      <c r="G2" s="9"/>
    </row>
    <row r="3" spans="1:7" ht="18" customHeight="1" thickBot="1" x14ac:dyDescent="0.25">
      <c r="A3" s="12"/>
      <c r="B3" s="185" t="s">
        <v>104</v>
      </c>
      <c r="C3" s="186"/>
      <c r="D3" s="186"/>
      <c r="E3" s="187"/>
      <c r="F3" s="52"/>
      <c r="G3" s="9"/>
    </row>
    <row r="4" spans="1:7" ht="18" customHeight="1" thickBot="1" x14ac:dyDescent="0.25">
      <c r="A4" s="12"/>
      <c r="B4" s="185" t="s">
        <v>105</v>
      </c>
      <c r="C4" s="186"/>
      <c r="D4" s="186"/>
      <c r="E4" s="187"/>
      <c r="F4" s="51"/>
      <c r="G4" s="9"/>
    </row>
    <row r="5" spans="1:7" ht="18" customHeight="1" thickBot="1" x14ac:dyDescent="0.25">
      <c r="A5" s="12"/>
      <c r="B5" s="185" t="s">
        <v>106</v>
      </c>
      <c r="C5" s="186"/>
      <c r="D5" s="186"/>
      <c r="E5" s="187"/>
      <c r="F5" s="52"/>
      <c r="G5" s="9"/>
    </row>
    <row r="6" spans="1:7" ht="18" customHeight="1" thickBot="1" x14ac:dyDescent="0.25">
      <c r="A6" s="12"/>
      <c r="B6" s="185" t="s">
        <v>107</v>
      </c>
      <c r="C6" s="186"/>
      <c r="D6" s="186"/>
      <c r="E6" s="187"/>
      <c r="F6" s="53">
        <f>SUM(F2:F5)</f>
        <v>0</v>
      </c>
      <c r="G6" s="9"/>
    </row>
    <row r="7" spans="1:7" ht="20.100000000000001" customHeight="1" thickBot="1" x14ac:dyDescent="0.35">
      <c r="A7" s="12"/>
      <c r="B7" s="21" t="s">
        <v>27</v>
      </c>
      <c r="F7" s="23"/>
      <c r="G7" s="9"/>
    </row>
    <row r="8" spans="1:7" ht="18" customHeight="1" thickBot="1" x14ac:dyDescent="0.25">
      <c r="A8" s="12"/>
      <c r="B8" s="144" t="s">
        <v>28</v>
      </c>
      <c r="C8" s="54"/>
      <c r="D8" s="55"/>
      <c r="F8" s="51"/>
      <c r="G8" s="9"/>
    </row>
    <row r="9" spans="1:7" ht="18" customHeight="1" thickBot="1" x14ac:dyDescent="0.25">
      <c r="A9" s="12"/>
      <c r="B9" s="147" t="s">
        <v>29</v>
      </c>
      <c r="C9" s="56"/>
      <c r="D9" s="55"/>
      <c r="F9" s="52"/>
      <c r="G9" s="9"/>
    </row>
    <row r="10" spans="1:7" ht="18" customHeight="1" thickBot="1" x14ac:dyDescent="0.25">
      <c r="A10" s="12"/>
      <c r="B10" s="148" t="s">
        <v>30</v>
      </c>
      <c r="C10" s="56"/>
      <c r="D10" s="55"/>
      <c r="F10" s="52"/>
      <c r="G10" s="9"/>
    </row>
    <row r="11" spans="1:7" ht="18" customHeight="1" thickBot="1" x14ac:dyDescent="0.25">
      <c r="A11" s="12"/>
      <c r="B11" s="147" t="s">
        <v>31</v>
      </c>
      <c r="C11" s="56"/>
      <c r="D11" s="55"/>
      <c r="F11" s="57"/>
      <c r="G11" s="9"/>
    </row>
    <row r="12" spans="1:7" ht="18" customHeight="1" thickBot="1" x14ac:dyDescent="0.25">
      <c r="A12" s="12"/>
      <c r="B12" s="147" t="s">
        <v>32</v>
      </c>
      <c r="C12" s="56"/>
      <c r="D12" s="55"/>
      <c r="F12" s="57"/>
      <c r="G12" s="9"/>
    </row>
    <row r="13" spans="1:7" ht="18" customHeight="1" thickBot="1" x14ac:dyDescent="0.25">
      <c r="A13" s="12"/>
      <c r="B13" s="147" t="s">
        <v>33</v>
      </c>
      <c r="C13" s="58">
        <f>SUM(C8:C12)</f>
        <v>0</v>
      </c>
      <c r="D13" s="59"/>
      <c r="F13" s="57"/>
      <c r="G13" s="9"/>
    </row>
    <row r="14" spans="1:7" ht="18" customHeight="1" thickBot="1" x14ac:dyDescent="0.25">
      <c r="A14" s="12"/>
      <c r="B14" s="147" t="s">
        <v>35</v>
      </c>
      <c r="C14" s="58">
        <f>C13*20%</f>
        <v>0</v>
      </c>
      <c r="D14" s="59"/>
      <c r="F14" s="60">
        <f>C14+C13</f>
        <v>0</v>
      </c>
      <c r="G14" s="9"/>
    </row>
    <row r="15" spans="1:7" ht="20.100000000000001" customHeight="1" thickBot="1" x14ac:dyDescent="0.35">
      <c r="A15" s="12"/>
      <c r="B15" s="21" t="s">
        <v>68</v>
      </c>
      <c r="F15" s="23"/>
      <c r="G15" s="9"/>
    </row>
    <row r="16" spans="1:7" ht="18" customHeight="1" thickBot="1" x14ac:dyDescent="0.25">
      <c r="A16" s="12"/>
      <c r="B16" s="149" t="s">
        <v>36</v>
      </c>
      <c r="C16" s="61">
        <f>IF(F$6=0,0,D16)</f>
        <v>0</v>
      </c>
      <c r="D16" s="62">
        <f>IF(F$14&gt;0,SUM(F$14/F$6*F2),0)</f>
        <v>0</v>
      </c>
      <c r="E16" s="63">
        <f>'Side 1'!F20</f>
        <v>0.33333333333333331</v>
      </c>
      <c r="F16" s="64">
        <f>C16*E16</f>
        <v>0</v>
      </c>
      <c r="G16" s="9"/>
    </row>
    <row r="17" spans="1:9" ht="18" customHeight="1" thickBot="1" x14ac:dyDescent="0.25">
      <c r="A17" s="12"/>
      <c r="B17" s="147" t="s">
        <v>37</v>
      </c>
      <c r="C17" s="61">
        <f>IF(F$6=0,0,D17)</f>
        <v>0</v>
      </c>
      <c r="D17" s="62">
        <f>IF(F$14&gt;0,SUM(F$14/F$6*F3),0)</f>
        <v>0</v>
      </c>
      <c r="E17" s="65">
        <f>'Side 1'!F21</f>
        <v>0.77777777777777779</v>
      </c>
      <c r="F17" s="64">
        <f>C17*E17</f>
        <v>0</v>
      </c>
      <c r="G17" s="9"/>
    </row>
    <row r="18" spans="1:9" ht="18" customHeight="1" thickBot="1" x14ac:dyDescent="0.25">
      <c r="A18" s="12"/>
      <c r="B18" s="147" t="s">
        <v>38</v>
      </c>
      <c r="C18" s="61">
        <f>IF(F$6=0,0,D18)</f>
        <v>0</v>
      </c>
      <c r="D18" s="62">
        <f>IF(F$14&gt;0,SUM(F$14/F$6*F4),0)</f>
        <v>0</v>
      </c>
      <c r="E18" s="65">
        <f>'Side 1'!F22</f>
        <v>0.7142857142857143</v>
      </c>
      <c r="F18" s="64">
        <f>C18*E18</f>
        <v>0</v>
      </c>
      <c r="G18" s="9"/>
    </row>
    <row r="19" spans="1:9" ht="18" customHeight="1" thickBot="1" x14ac:dyDescent="0.25">
      <c r="A19" s="12"/>
      <c r="B19" s="149" t="s">
        <v>39</v>
      </c>
      <c r="C19" s="61">
        <f>IF(F$6=0,0,D19)</f>
        <v>0</v>
      </c>
      <c r="D19" s="62">
        <f>IF(F$14&gt;0,SUM(F$14/F$6*F5),0)</f>
        <v>0</v>
      </c>
      <c r="E19" s="63">
        <f>E16</f>
        <v>0.33333333333333331</v>
      </c>
      <c r="F19" s="64">
        <f>C19*E19</f>
        <v>0</v>
      </c>
      <c r="G19" s="9"/>
    </row>
    <row r="20" spans="1:9" ht="18" customHeight="1" thickBot="1" x14ac:dyDescent="0.25">
      <c r="A20" s="66" t="s">
        <v>42</v>
      </c>
      <c r="B20" s="149" t="s">
        <v>40</v>
      </c>
      <c r="C20" s="67">
        <f>SUM(C16:C19)</f>
        <v>0</v>
      </c>
      <c r="D20" s="68"/>
      <c r="E20" s="13"/>
      <c r="F20" s="64">
        <f>SUM(F16:F19)</f>
        <v>0</v>
      </c>
      <c r="G20" s="9"/>
    </row>
    <row r="21" spans="1:9" ht="20.100000000000001" customHeight="1" thickBot="1" x14ac:dyDescent="0.3">
      <c r="A21" s="12"/>
      <c r="B21" s="69" t="s">
        <v>66</v>
      </c>
      <c r="F21" s="23"/>
      <c r="G21" s="9"/>
    </row>
    <row r="22" spans="1:9" ht="18" customHeight="1" thickBot="1" x14ac:dyDescent="0.25">
      <c r="A22" s="8"/>
      <c r="B22" s="131" t="s">
        <v>45</v>
      </c>
      <c r="C22" s="54">
        <v>418.84</v>
      </c>
      <c r="D22" s="70"/>
      <c r="E22" s="71"/>
      <c r="F22" s="72"/>
      <c r="G22" s="9"/>
      <c r="I22" s="1" t="s">
        <v>0</v>
      </c>
    </row>
    <row r="23" spans="1:9" ht="18" customHeight="1" thickBot="1" x14ac:dyDescent="0.25">
      <c r="A23" s="8"/>
      <c r="B23" s="147" t="s">
        <v>36</v>
      </c>
      <c r="C23" s="73">
        <f>C$22*F2</f>
        <v>0</v>
      </c>
      <c r="D23" s="73"/>
      <c r="E23" s="74">
        <f>E16</f>
        <v>0.33333333333333331</v>
      </c>
      <c r="F23" s="75">
        <f>C23*E23</f>
        <v>0</v>
      </c>
      <c r="G23" s="9"/>
    </row>
    <row r="24" spans="1:9" ht="18" customHeight="1" thickBot="1" x14ac:dyDescent="0.25">
      <c r="A24" s="8"/>
      <c r="B24" s="147" t="s">
        <v>72</v>
      </c>
      <c r="C24" s="73">
        <f>C$22*F3</f>
        <v>0</v>
      </c>
      <c r="D24" s="76"/>
      <c r="E24" s="77">
        <f>E17</f>
        <v>0.77777777777777779</v>
      </c>
      <c r="F24" s="75">
        <f>C24*E24</f>
        <v>0</v>
      </c>
      <c r="G24" s="9"/>
    </row>
    <row r="25" spans="1:9" ht="18" customHeight="1" thickBot="1" x14ac:dyDescent="0.25">
      <c r="A25" s="8"/>
      <c r="B25" s="147" t="s">
        <v>38</v>
      </c>
      <c r="C25" s="73">
        <f>C$22*F4</f>
        <v>0</v>
      </c>
      <c r="D25" s="76"/>
      <c r="E25" s="77">
        <f>E18</f>
        <v>0.7142857142857143</v>
      </c>
      <c r="F25" s="75">
        <f>C25*E25</f>
        <v>0</v>
      </c>
      <c r="G25" s="9"/>
    </row>
    <row r="26" spans="1:9" ht="18" customHeight="1" thickBot="1" x14ac:dyDescent="0.25">
      <c r="A26" s="8"/>
      <c r="B26" s="149" t="s">
        <v>39</v>
      </c>
      <c r="C26" s="73">
        <f>C$22*F5</f>
        <v>0</v>
      </c>
      <c r="D26" s="76"/>
      <c r="E26" s="77">
        <f>E16</f>
        <v>0.33333333333333331</v>
      </c>
      <c r="F26" s="75">
        <f>C26*E26</f>
        <v>0</v>
      </c>
      <c r="G26" s="9"/>
    </row>
    <row r="27" spans="1:9" ht="18" customHeight="1" thickBot="1" x14ac:dyDescent="0.25">
      <c r="A27" s="78" t="s">
        <v>43</v>
      </c>
      <c r="B27" s="182" t="s">
        <v>41</v>
      </c>
      <c r="C27" s="183"/>
      <c r="D27" s="183"/>
      <c r="E27" s="184"/>
      <c r="F27" s="79">
        <f>SUM(F23:F26)</f>
        <v>0</v>
      </c>
      <c r="G27" s="9"/>
    </row>
    <row r="28" spans="1:9" ht="18" customHeight="1" thickBot="1" x14ac:dyDescent="0.25">
      <c r="A28" s="8"/>
      <c r="B28" s="182" t="s">
        <v>44</v>
      </c>
      <c r="C28" s="183"/>
      <c r="D28" s="183"/>
      <c r="E28" s="184"/>
      <c r="F28" s="79">
        <f>MIN(F27,F20)</f>
        <v>0</v>
      </c>
      <c r="G28" s="9"/>
    </row>
    <row r="29" spans="1:9" ht="12.75" customHeight="1" x14ac:dyDescent="0.2">
      <c r="A29" s="8"/>
      <c r="G29" s="9"/>
    </row>
    <row r="30" spans="1:9" ht="16.8" thickBot="1" x14ac:dyDescent="0.35">
      <c r="A30" s="8"/>
      <c r="B30" s="80" t="s">
        <v>49</v>
      </c>
      <c r="C30" s="21"/>
      <c r="D30" s="21"/>
      <c r="F30" s="81"/>
      <c r="G30" s="9"/>
    </row>
    <row r="31" spans="1:9" ht="18" customHeight="1" thickBot="1" x14ac:dyDescent="0.25">
      <c r="A31" s="8"/>
      <c r="B31" s="130" t="s">
        <v>8</v>
      </c>
      <c r="C31" s="151"/>
      <c r="D31" s="13"/>
      <c r="E31" s="152"/>
      <c r="F31" s="82"/>
      <c r="G31" s="9"/>
    </row>
    <row r="32" spans="1:9" ht="18" customHeight="1" thickBot="1" x14ac:dyDescent="0.25">
      <c r="A32" s="8"/>
      <c r="B32" s="130" t="s">
        <v>91</v>
      </c>
      <c r="C32" s="151"/>
      <c r="D32" s="13"/>
      <c r="E32" s="152"/>
      <c r="F32" s="38">
        <f>F31*10%</f>
        <v>0</v>
      </c>
      <c r="G32" s="9"/>
    </row>
    <row r="33" spans="1:7" ht="18" customHeight="1" thickBot="1" x14ac:dyDescent="0.25">
      <c r="A33" s="8"/>
      <c r="B33" s="150" t="s">
        <v>9</v>
      </c>
      <c r="C33" s="153"/>
      <c r="D33" s="6"/>
      <c r="E33" s="154"/>
      <c r="F33" s="38">
        <f>IF(F31&gt;0,F31-F32,0)</f>
        <v>0</v>
      </c>
      <c r="G33" s="9"/>
    </row>
    <row r="34" spans="1:7" ht="18" customHeight="1" thickBot="1" x14ac:dyDescent="0.25">
      <c r="A34" s="8"/>
      <c r="B34" s="141" t="s">
        <v>56</v>
      </c>
      <c r="C34" s="151"/>
      <c r="D34" s="13"/>
      <c r="E34" s="152"/>
      <c r="F34" s="26">
        <f>F33*40%</f>
        <v>0</v>
      </c>
      <c r="G34" s="9"/>
    </row>
    <row r="35" spans="1:7" ht="12.75" customHeight="1" x14ac:dyDescent="0.2">
      <c r="A35" s="8"/>
      <c r="F35" s="81"/>
      <c r="G35" s="9"/>
    </row>
    <row r="36" spans="1:7" ht="20.100000000000001" customHeight="1" thickBot="1" x14ac:dyDescent="0.35">
      <c r="A36" s="8"/>
      <c r="B36" s="21" t="s">
        <v>95</v>
      </c>
      <c r="F36" s="81"/>
      <c r="G36" s="9"/>
    </row>
    <row r="37" spans="1:7" ht="18" customHeight="1" thickBot="1" x14ac:dyDescent="0.25">
      <c r="A37" s="8"/>
      <c r="B37" s="182" t="s">
        <v>74</v>
      </c>
      <c r="C37" s="183"/>
      <c r="D37" s="183"/>
      <c r="E37" s="184"/>
      <c r="F37" s="83">
        <f>IF(F31&gt;0,'Side 1'!G25,0)</f>
        <v>0</v>
      </c>
      <c r="G37" s="9"/>
    </row>
    <row r="38" spans="1:7" ht="18" customHeight="1" thickBot="1" x14ac:dyDescent="0.25">
      <c r="A38" s="8"/>
      <c r="B38" s="182" t="s">
        <v>75</v>
      </c>
      <c r="C38" s="183"/>
      <c r="D38" s="183"/>
      <c r="E38" s="184"/>
      <c r="F38" s="84">
        <f>MIN(F34,F28)</f>
        <v>0</v>
      </c>
      <c r="G38" s="9"/>
    </row>
    <row r="39" spans="1:7" ht="18" customHeight="1" thickBot="1" x14ac:dyDescent="0.25">
      <c r="A39" s="8"/>
      <c r="B39" s="185" t="s">
        <v>108</v>
      </c>
      <c r="C39" s="186"/>
      <c r="D39" s="186"/>
      <c r="E39" s="187"/>
      <c r="F39" s="85">
        <f>F37+F38</f>
        <v>0</v>
      </c>
      <c r="G39" s="9"/>
    </row>
    <row r="40" spans="1:7" ht="18" customHeight="1" thickBot="1" x14ac:dyDescent="0.25">
      <c r="A40" s="8"/>
      <c r="B40" s="144" t="s">
        <v>69</v>
      </c>
      <c r="C40" s="145"/>
      <c r="D40" s="145"/>
      <c r="E40" s="146"/>
      <c r="F40" s="26">
        <f>IF(F39&gt;=F33,0,F39-F33)</f>
        <v>0</v>
      </c>
      <c r="G40" s="9"/>
    </row>
    <row r="41" spans="1:7" ht="18" customHeight="1" thickBot="1" x14ac:dyDescent="0.25">
      <c r="A41" s="8"/>
      <c r="B41" s="182" t="s">
        <v>70</v>
      </c>
      <c r="C41" s="183"/>
      <c r="D41" s="183"/>
      <c r="E41" s="184"/>
      <c r="F41" s="86">
        <f>IF('Side 1'!G39&gt;=0,0,'Side 1'!G39)</f>
        <v>0</v>
      </c>
      <c r="G41" s="9"/>
    </row>
    <row r="42" spans="1:7" ht="18" customHeight="1" thickBot="1" x14ac:dyDescent="0.25">
      <c r="A42" s="8"/>
      <c r="B42" s="182" t="s">
        <v>65</v>
      </c>
      <c r="C42" s="183"/>
      <c r="D42" s="183"/>
      <c r="E42" s="184"/>
      <c r="F42" s="87">
        <f>SUM(F40:F41)</f>
        <v>0</v>
      </c>
      <c r="G42" s="9"/>
    </row>
    <row r="43" spans="1:7" ht="18" customHeight="1" thickBot="1" x14ac:dyDescent="0.25">
      <c r="A43" s="8"/>
      <c r="B43" s="130" t="s">
        <v>79</v>
      </c>
      <c r="C43" s="151"/>
      <c r="D43" s="151"/>
      <c r="E43" s="152"/>
      <c r="F43" s="88">
        <f>IF(F31&gt;0,F38/F33*100,0)</f>
        <v>0</v>
      </c>
      <c r="G43" s="9" t="s">
        <v>60</v>
      </c>
    </row>
    <row r="44" spans="1:7" ht="20.100000000000001" customHeight="1" thickBot="1" x14ac:dyDescent="0.35">
      <c r="A44" s="8"/>
      <c r="B44" s="21" t="s">
        <v>76</v>
      </c>
      <c r="F44" s="49"/>
      <c r="G44" s="9"/>
    </row>
    <row r="45" spans="1:7" ht="15" customHeight="1" thickBot="1" x14ac:dyDescent="0.25">
      <c r="A45" s="8"/>
      <c r="B45" s="182" t="s">
        <v>96</v>
      </c>
      <c r="C45" s="183"/>
      <c r="D45" s="183"/>
      <c r="E45" s="183"/>
      <c r="F45" s="54"/>
      <c r="G45" s="9"/>
    </row>
    <row r="46" spans="1:7" ht="15" customHeight="1" thickBot="1" x14ac:dyDescent="0.25">
      <c r="A46" s="8"/>
      <c r="B46" s="182" t="s">
        <v>77</v>
      </c>
      <c r="C46" s="183"/>
      <c r="D46" s="183"/>
      <c r="E46" s="184"/>
      <c r="F46" s="54"/>
      <c r="G46" s="9"/>
    </row>
    <row r="47" spans="1:7" ht="15" customHeight="1" thickBot="1" x14ac:dyDescent="0.25">
      <c r="A47" s="8"/>
      <c r="B47" s="141" t="s">
        <v>94</v>
      </c>
      <c r="C47" s="142"/>
      <c r="D47" s="142"/>
      <c r="E47" s="143"/>
      <c r="F47" s="54"/>
      <c r="G47" s="9"/>
    </row>
    <row r="48" spans="1:7" ht="15" customHeight="1" thickBot="1" x14ac:dyDescent="0.25">
      <c r="A48" s="8"/>
      <c r="B48" s="182" t="s">
        <v>78</v>
      </c>
      <c r="C48" s="183"/>
      <c r="D48" s="183"/>
      <c r="E48" s="184"/>
      <c r="F48" s="89">
        <f>SUM(F45:F47)</f>
        <v>0</v>
      </c>
      <c r="G48" s="9"/>
    </row>
    <row r="49" spans="1:7" ht="13.2" thickBot="1" x14ac:dyDescent="0.25">
      <c r="A49" s="46"/>
      <c r="B49" s="15"/>
      <c r="C49" s="15"/>
      <c r="D49" s="15"/>
      <c r="E49" s="15"/>
      <c r="F49" s="15"/>
      <c r="G49" s="18"/>
    </row>
  </sheetData>
  <mergeCells count="15">
    <mergeCell ref="B46:E46"/>
    <mergeCell ref="B48:E48"/>
    <mergeCell ref="B6:E6"/>
    <mergeCell ref="B39:E39"/>
    <mergeCell ref="B42:E42"/>
    <mergeCell ref="B41:E41"/>
    <mergeCell ref="B37:E37"/>
    <mergeCell ref="B38:E38"/>
    <mergeCell ref="B27:E27"/>
    <mergeCell ref="B28:E28"/>
    <mergeCell ref="B2:E2"/>
    <mergeCell ref="B3:E3"/>
    <mergeCell ref="B4:E4"/>
    <mergeCell ref="B5:E5"/>
    <mergeCell ref="B45:E45"/>
  </mergeCells>
  <phoneticPr fontId="0" type="noConversion"/>
  <printOptions gridLinesSet="0"/>
  <pageMargins left="0.59055118110236227" right="0.59055118110236227" top="0.39370078740157483" bottom="0.39370078740157483" header="0.51181102362204722" footer="0.51181102362204722"/>
  <pageSetup paperSize="9" scale="74" orientation="portrait" verticalDpi="0" r:id="rId1"/>
  <headerFooter alignWithMargins="0">
    <oddFooter>&amp;Rside 2 af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4"/>
  <sheetViews>
    <sheetView showGridLines="0" workbookViewId="0">
      <selection activeCell="C6" sqref="C6"/>
    </sheetView>
  </sheetViews>
  <sheetFormatPr defaultColWidth="9.109375" defaultRowHeight="12.6" x14ac:dyDescent="0.2"/>
  <cols>
    <col min="1" max="1" width="4.6640625" style="22" customWidth="1"/>
    <col min="2" max="2" width="23" style="22" customWidth="1"/>
    <col min="3" max="3" width="15.44140625" style="22" customWidth="1"/>
    <col min="4" max="4" width="14" style="22" customWidth="1"/>
    <col min="5" max="5" width="15" style="22" customWidth="1"/>
    <col min="6" max="6" width="15" style="22" hidden="1" customWidth="1"/>
    <col min="7" max="7" width="18.109375" style="22" customWidth="1"/>
    <col min="8" max="8" width="6.44140625" style="22" customWidth="1"/>
    <col min="9" max="16384" width="9.109375" style="1"/>
  </cols>
  <sheetData>
    <row r="1" spans="1:8" ht="16.2" x14ac:dyDescent="0.3">
      <c r="A1" s="2"/>
      <c r="B1" s="189"/>
      <c r="C1" s="189"/>
      <c r="D1" s="189"/>
      <c r="E1" s="189"/>
      <c r="F1" s="189"/>
      <c r="G1" s="189"/>
      <c r="H1" s="7"/>
    </row>
    <row r="2" spans="1:8" ht="20.100000000000001" customHeight="1" thickBot="1" x14ac:dyDescent="0.35">
      <c r="A2" s="8"/>
      <c r="B2" s="188" t="s">
        <v>71</v>
      </c>
      <c r="C2" s="188"/>
      <c r="D2" s="188"/>
      <c r="E2" s="188"/>
      <c r="F2" s="188"/>
      <c r="G2" s="188"/>
      <c r="H2" s="9"/>
    </row>
    <row r="3" spans="1:8" ht="13.5" customHeight="1" x14ac:dyDescent="0.2">
      <c r="A3" s="8"/>
      <c r="C3" s="132"/>
      <c r="D3" s="133"/>
      <c r="E3" s="132"/>
      <c r="F3" s="134"/>
      <c r="G3" s="134" t="s">
        <v>110</v>
      </c>
      <c r="H3" s="9"/>
    </row>
    <row r="4" spans="1:8" ht="13.5" customHeight="1" x14ac:dyDescent="0.2">
      <c r="A4" s="8"/>
      <c r="C4" s="135" t="s">
        <v>13</v>
      </c>
      <c r="D4" s="136" t="s">
        <v>85</v>
      </c>
      <c r="E4" s="135" t="s">
        <v>59</v>
      </c>
      <c r="F4" s="137"/>
      <c r="G4" s="137" t="s">
        <v>84</v>
      </c>
      <c r="H4" s="9"/>
    </row>
    <row r="5" spans="1:8" ht="12.75" customHeight="1" thickBot="1" x14ac:dyDescent="0.25">
      <c r="A5" s="8"/>
      <c r="C5" s="138" t="s">
        <v>57</v>
      </c>
      <c r="D5" s="139" t="s">
        <v>58</v>
      </c>
      <c r="E5" s="138" t="s">
        <v>109</v>
      </c>
      <c r="F5" s="140"/>
      <c r="G5" s="140" t="s">
        <v>83</v>
      </c>
      <c r="H5" s="9"/>
    </row>
    <row r="6" spans="1:8" ht="20.100000000000001" customHeight="1" thickBot="1" x14ac:dyDescent="0.25">
      <c r="A6" s="8"/>
      <c r="B6" s="127" t="s">
        <v>22</v>
      </c>
      <c r="C6" s="90"/>
      <c r="D6" s="91"/>
      <c r="E6" s="92"/>
      <c r="F6" s="93"/>
      <c r="G6" s="94"/>
      <c r="H6" s="9"/>
    </row>
    <row r="7" spans="1:8" ht="20.100000000000001" customHeight="1" thickBot="1" x14ac:dyDescent="0.25">
      <c r="A7" s="8"/>
      <c r="B7" s="128" t="s">
        <v>23</v>
      </c>
      <c r="C7" s="95"/>
      <c r="D7" s="96"/>
      <c r="E7" s="97"/>
      <c r="F7" s="98"/>
      <c r="G7" s="99"/>
      <c r="H7" s="9"/>
    </row>
    <row r="8" spans="1:8" ht="20.100000000000001" customHeight="1" thickBot="1" x14ac:dyDescent="0.25">
      <c r="A8" s="8"/>
      <c r="B8" s="129" t="s">
        <v>20</v>
      </c>
      <c r="C8" s="100"/>
      <c r="D8" s="96"/>
      <c r="E8" s="97"/>
      <c r="F8" s="98"/>
      <c r="G8" s="99"/>
      <c r="H8" s="9"/>
    </row>
    <row r="9" spans="1:8" ht="20.100000000000001" customHeight="1" thickBot="1" x14ac:dyDescent="0.25">
      <c r="A9" s="8"/>
      <c r="B9" s="128" t="s">
        <v>21</v>
      </c>
      <c r="C9" s="100"/>
      <c r="D9" s="96"/>
      <c r="E9" s="97"/>
      <c r="F9" s="101"/>
      <c r="G9" s="102"/>
      <c r="H9" s="9"/>
    </row>
    <row r="10" spans="1:8" ht="20.100000000000001" customHeight="1" thickBot="1" x14ac:dyDescent="0.25">
      <c r="A10" s="8"/>
      <c r="B10" s="129" t="s">
        <v>2</v>
      </c>
      <c r="C10" s="100"/>
      <c r="D10" s="96"/>
      <c r="E10" s="97"/>
      <c r="F10" s="98"/>
      <c r="G10" s="99"/>
      <c r="H10" s="9"/>
    </row>
    <row r="11" spans="1:8" ht="20.100000000000001" customHeight="1" thickBot="1" x14ac:dyDescent="0.25">
      <c r="A11" s="8"/>
      <c r="B11" s="128" t="s">
        <v>24</v>
      </c>
      <c r="C11" s="100"/>
      <c r="D11" s="96"/>
      <c r="E11" s="97"/>
      <c r="F11" s="101"/>
      <c r="G11" s="102"/>
      <c r="H11" s="9"/>
    </row>
    <row r="12" spans="1:8" ht="20.100000000000001" customHeight="1" thickBot="1" x14ac:dyDescent="0.25">
      <c r="A12" s="8"/>
      <c r="B12" s="129" t="s">
        <v>25</v>
      </c>
      <c r="C12" s="100"/>
      <c r="D12" s="96"/>
      <c r="E12" s="97"/>
      <c r="F12" s="98"/>
      <c r="G12" s="99"/>
      <c r="H12" s="9"/>
    </row>
    <row r="13" spans="1:8" ht="20.100000000000001" customHeight="1" thickBot="1" x14ac:dyDescent="0.25">
      <c r="A13" s="8"/>
      <c r="B13" s="128" t="s">
        <v>26</v>
      </c>
      <c r="C13" s="100"/>
      <c r="D13" s="96"/>
      <c r="E13" s="97"/>
      <c r="F13" s="101"/>
      <c r="G13" s="102"/>
      <c r="H13" s="9"/>
    </row>
    <row r="14" spans="1:8" ht="20.100000000000001" customHeight="1" thickBot="1" x14ac:dyDescent="0.25">
      <c r="A14" s="8"/>
      <c r="B14" s="130" t="s">
        <v>3</v>
      </c>
      <c r="C14" s="100"/>
      <c r="D14" s="96"/>
      <c r="E14" s="97"/>
      <c r="F14" s="98"/>
      <c r="G14" s="99"/>
      <c r="H14" s="9"/>
    </row>
    <row r="15" spans="1:8" ht="20.100000000000001" customHeight="1" thickBot="1" x14ac:dyDescent="0.25">
      <c r="A15" s="8"/>
      <c r="B15" s="130" t="s">
        <v>18</v>
      </c>
      <c r="C15" s="103">
        <f>SUM(C6:C14)</f>
        <v>0</v>
      </c>
      <c r="D15" s="104">
        <f>SUM(D6:D14)</f>
        <v>0</v>
      </c>
      <c r="E15" s="103">
        <f>IF(SUM(E6:E14)='Side 1'!E10,SUM(E6:E14),F15)</f>
        <v>0</v>
      </c>
      <c r="F15" s="105" t="s">
        <v>86</v>
      </c>
      <c r="G15" s="106">
        <f>IF(SUM(G6:G14)='Side 2'!F6,SUM(G6:G14),F15)</f>
        <v>0</v>
      </c>
      <c r="H15" s="9"/>
    </row>
    <row r="16" spans="1:8" ht="20.100000000000001" customHeight="1" thickBot="1" x14ac:dyDescent="0.25">
      <c r="A16" s="8"/>
      <c r="B16" s="131" t="s">
        <v>80</v>
      </c>
      <c r="C16" s="51"/>
      <c r="D16" s="107"/>
      <c r="E16" s="107"/>
      <c r="F16" s="107"/>
      <c r="G16" s="108"/>
      <c r="H16" s="9"/>
    </row>
    <row r="17" spans="1:8" ht="20.100000000000001" customHeight="1" thickBot="1" x14ac:dyDescent="0.25">
      <c r="A17" s="8"/>
      <c r="C17" s="107"/>
      <c r="D17" s="107"/>
      <c r="E17" s="107"/>
      <c r="F17" s="107"/>
      <c r="G17" s="108"/>
      <c r="H17" s="9"/>
    </row>
    <row r="18" spans="1:8" ht="20.100000000000001" customHeight="1" thickBot="1" x14ac:dyDescent="0.25">
      <c r="A18" s="8"/>
      <c r="B18" s="182" t="s">
        <v>81</v>
      </c>
      <c r="C18" s="183"/>
      <c r="D18" s="184"/>
      <c r="E18" s="51"/>
      <c r="F18" s="109"/>
      <c r="G18" s="108"/>
      <c r="H18" s="9"/>
    </row>
    <row r="19" spans="1:8" ht="20.100000000000001" customHeight="1" thickBot="1" x14ac:dyDescent="0.25">
      <c r="A19" s="8"/>
      <c r="B19" s="182" t="s">
        <v>82</v>
      </c>
      <c r="C19" s="183"/>
      <c r="D19" s="184"/>
      <c r="E19" s="51"/>
      <c r="F19" s="109"/>
      <c r="G19" s="108"/>
      <c r="H19" s="9"/>
    </row>
    <row r="20" spans="1:8" ht="20.100000000000001" customHeight="1" x14ac:dyDescent="0.2">
      <c r="A20" s="8"/>
      <c r="C20" s="110"/>
      <c r="H20" s="9"/>
    </row>
    <row r="21" spans="1:8" ht="20.100000000000001" customHeight="1" thickBot="1" x14ac:dyDescent="0.35">
      <c r="A21" s="8"/>
      <c r="B21" s="21" t="s">
        <v>10</v>
      </c>
      <c r="G21" s="111"/>
      <c r="H21" s="9"/>
    </row>
    <row r="22" spans="1:8" ht="15" customHeight="1" x14ac:dyDescent="0.2">
      <c r="A22" s="8"/>
      <c r="B22" s="112" t="s">
        <v>11</v>
      </c>
      <c r="C22" s="6"/>
      <c r="D22" s="6"/>
      <c r="E22" s="6"/>
      <c r="F22" s="6"/>
      <c r="G22" s="113"/>
      <c r="H22" s="9"/>
    </row>
    <row r="23" spans="1:8" ht="15" customHeight="1" x14ac:dyDescent="0.2">
      <c r="A23" s="8"/>
      <c r="B23" s="114"/>
      <c r="C23" s="110"/>
      <c r="D23" s="110"/>
      <c r="E23" s="110"/>
      <c r="F23" s="110"/>
      <c r="G23" s="115"/>
      <c r="H23" s="9"/>
    </row>
    <row r="24" spans="1:8" ht="15" customHeight="1" x14ac:dyDescent="0.2">
      <c r="A24" s="8"/>
      <c r="B24" s="114"/>
      <c r="C24" s="110"/>
      <c r="D24" s="110"/>
      <c r="E24" s="110"/>
      <c r="F24" s="110"/>
      <c r="G24" s="115"/>
      <c r="H24" s="9"/>
    </row>
    <row r="25" spans="1:8" ht="15" customHeight="1" x14ac:dyDescent="0.2">
      <c r="A25" s="8"/>
      <c r="B25" s="114"/>
      <c r="C25" s="110"/>
      <c r="D25" s="110"/>
      <c r="E25" s="110"/>
      <c r="F25" s="110"/>
      <c r="G25" s="115"/>
      <c r="H25" s="9"/>
    </row>
    <row r="26" spans="1:8" ht="15" customHeight="1" x14ac:dyDescent="0.2">
      <c r="A26" s="8"/>
      <c r="B26" s="114"/>
      <c r="C26" s="110"/>
      <c r="D26" s="110"/>
      <c r="E26" s="110"/>
      <c r="F26" s="110"/>
      <c r="G26" s="115"/>
      <c r="H26" s="9"/>
    </row>
    <row r="27" spans="1:8" ht="15" customHeight="1" x14ac:dyDescent="0.2">
      <c r="A27" s="8"/>
      <c r="B27" s="114"/>
      <c r="C27" s="110"/>
      <c r="D27" s="110"/>
      <c r="E27" s="110"/>
      <c r="F27" s="110"/>
      <c r="G27" s="115"/>
      <c r="H27" s="9"/>
    </row>
    <row r="28" spans="1:8" ht="15" customHeight="1" x14ac:dyDescent="0.2">
      <c r="A28" s="8"/>
      <c r="B28" s="114"/>
      <c r="C28" s="110"/>
      <c r="D28" s="110"/>
      <c r="E28" s="110"/>
      <c r="F28" s="110"/>
      <c r="G28" s="115"/>
      <c r="H28" s="9"/>
    </row>
    <row r="29" spans="1:8" ht="15" customHeight="1" x14ac:dyDescent="0.2">
      <c r="A29" s="8"/>
      <c r="B29" s="114"/>
      <c r="C29" s="110"/>
      <c r="D29" s="110"/>
      <c r="E29" s="110"/>
      <c r="F29" s="110"/>
      <c r="G29" s="115"/>
      <c r="H29" s="9"/>
    </row>
    <row r="30" spans="1:8" ht="15" customHeight="1" x14ac:dyDescent="0.2">
      <c r="A30" s="8"/>
      <c r="B30" s="114"/>
      <c r="C30" s="110"/>
      <c r="D30" s="110"/>
      <c r="E30" s="110"/>
      <c r="F30" s="110"/>
      <c r="G30" s="115"/>
      <c r="H30" s="9"/>
    </row>
    <row r="31" spans="1:8" ht="15" customHeight="1" x14ac:dyDescent="0.2">
      <c r="A31" s="8"/>
      <c r="B31" s="114"/>
      <c r="C31" s="110"/>
      <c r="D31" s="110"/>
      <c r="E31" s="110"/>
      <c r="F31" s="110"/>
      <c r="G31" s="115"/>
      <c r="H31" s="9"/>
    </row>
    <row r="32" spans="1:8" ht="15" customHeight="1" x14ac:dyDescent="0.2">
      <c r="A32" s="8"/>
      <c r="B32" s="114"/>
      <c r="C32" s="110"/>
      <c r="D32" s="110"/>
      <c r="E32" s="110"/>
      <c r="F32" s="110"/>
      <c r="G32" s="115"/>
      <c r="H32" s="9"/>
    </row>
    <row r="33" spans="1:8" ht="15" customHeight="1" x14ac:dyDescent="0.2">
      <c r="A33" s="8"/>
      <c r="B33" s="114"/>
      <c r="C33" s="110"/>
      <c r="D33" s="110"/>
      <c r="E33" s="110"/>
      <c r="F33" s="110"/>
      <c r="G33" s="115"/>
      <c r="H33" s="9"/>
    </row>
    <row r="34" spans="1:8" ht="15" customHeight="1" x14ac:dyDescent="0.2">
      <c r="A34" s="8"/>
      <c r="B34" s="114"/>
      <c r="C34" s="110"/>
      <c r="D34" s="110"/>
      <c r="E34" s="110"/>
      <c r="F34" s="110"/>
      <c r="G34" s="115"/>
      <c r="H34" s="9"/>
    </row>
    <row r="35" spans="1:8" ht="15" customHeight="1" x14ac:dyDescent="0.2">
      <c r="A35" s="8"/>
      <c r="B35" s="114"/>
      <c r="C35" s="110"/>
      <c r="D35" s="110"/>
      <c r="E35" s="110"/>
      <c r="F35" s="110"/>
      <c r="G35" s="115"/>
      <c r="H35" s="9"/>
    </row>
    <row r="36" spans="1:8" ht="15" customHeight="1" x14ac:dyDescent="0.2">
      <c r="A36" s="8"/>
      <c r="B36" s="114"/>
      <c r="C36" s="110"/>
      <c r="D36" s="110"/>
      <c r="E36" s="110"/>
      <c r="F36" s="110"/>
      <c r="G36" s="115"/>
      <c r="H36" s="9"/>
    </row>
    <row r="37" spans="1:8" ht="15" customHeight="1" x14ac:dyDescent="0.2">
      <c r="A37" s="8"/>
      <c r="B37" s="114"/>
      <c r="C37" s="110"/>
      <c r="D37" s="110"/>
      <c r="E37" s="110"/>
      <c r="F37" s="110"/>
      <c r="G37" s="115"/>
      <c r="H37" s="9"/>
    </row>
    <row r="38" spans="1:8" ht="15" customHeight="1" thickBot="1" x14ac:dyDescent="0.25">
      <c r="A38" s="8"/>
      <c r="B38" s="114"/>
      <c r="C38" s="110"/>
      <c r="D38" s="110"/>
      <c r="E38" s="110"/>
      <c r="F38" s="110"/>
      <c r="G38" s="115"/>
      <c r="H38" s="9"/>
    </row>
    <row r="39" spans="1:8" ht="15" customHeight="1" x14ac:dyDescent="0.2">
      <c r="A39" s="8"/>
      <c r="B39" s="2" t="s">
        <v>16</v>
      </c>
      <c r="C39" s="116"/>
      <c r="D39" s="116"/>
      <c r="E39" s="116"/>
      <c r="F39" s="116"/>
      <c r="G39" s="117"/>
      <c r="H39" s="9"/>
    </row>
    <row r="40" spans="1:8" ht="15" customHeight="1" x14ac:dyDescent="0.2">
      <c r="A40" s="8"/>
      <c r="B40" s="114"/>
      <c r="C40" s="110"/>
      <c r="D40" s="110"/>
      <c r="E40" s="110"/>
      <c r="F40" s="110"/>
      <c r="G40" s="118"/>
      <c r="H40" s="9"/>
    </row>
    <row r="41" spans="1:8" ht="15" customHeight="1" x14ac:dyDescent="0.2">
      <c r="A41" s="8"/>
      <c r="B41" s="8" t="s">
        <v>12</v>
      </c>
      <c r="G41" s="118"/>
      <c r="H41" s="9"/>
    </row>
    <row r="42" spans="1:8" ht="15" customHeight="1" thickBot="1" x14ac:dyDescent="0.25">
      <c r="A42" s="8"/>
      <c r="B42" s="119"/>
      <c r="C42" s="15"/>
      <c r="D42" s="15"/>
      <c r="E42" s="15"/>
      <c r="F42" s="15"/>
      <c r="G42" s="120"/>
      <c r="H42" s="9"/>
    </row>
    <row r="43" spans="1:8" ht="15" customHeight="1" thickBot="1" x14ac:dyDescent="0.35">
      <c r="A43" s="8"/>
      <c r="B43" s="21" t="s">
        <v>15</v>
      </c>
      <c r="G43" s="121"/>
      <c r="H43" s="9"/>
    </row>
    <row r="44" spans="1:8" ht="15" customHeight="1" x14ac:dyDescent="0.2">
      <c r="A44" s="8"/>
      <c r="B44" s="122" t="s">
        <v>19</v>
      </c>
      <c r="C44" s="6"/>
      <c r="D44" s="123"/>
      <c r="E44" s="6"/>
      <c r="F44" s="6"/>
      <c r="G44" s="7"/>
      <c r="H44" s="9"/>
    </row>
    <row r="45" spans="1:8" ht="15" customHeight="1" x14ac:dyDescent="0.2">
      <c r="A45" s="8"/>
      <c r="B45" s="114"/>
      <c r="C45" s="110"/>
      <c r="D45" s="124"/>
      <c r="E45" s="110"/>
      <c r="F45" s="110"/>
      <c r="G45" s="9"/>
      <c r="H45" s="9"/>
    </row>
    <row r="46" spans="1:8" ht="15" customHeight="1" x14ac:dyDescent="0.2">
      <c r="A46" s="8"/>
      <c r="B46" s="125" t="s">
        <v>12</v>
      </c>
      <c r="C46" s="110"/>
      <c r="D46" s="124"/>
      <c r="E46" s="110"/>
      <c r="F46" s="110"/>
      <c r="G46" s="9"/>
      <c r="H46" s="9"/>
    </row>
    <row r="47" spans="1:8" ht="15" customHeight="1" x14ac:dyDescent="0.2">
      <c r="A47" s="8"/>
      <c r="B47" s="114"/>
      <c r="C47" s="110"/>
      <c r="D47" s="110"/>
      <c r="E47" s="110"/>
      <c r="F47" s="110"/>
      <c r="G47" s="118"/>
      <c r="H47" s="9"/>
    </row>
    <row r="48" spans="1:8" ht="15" customHeight="1" x14ac:dyDescent="0.2">
      <c r="A48" s="8"/>
      <c r="B48" s="114"/>
      <c r="C48" s="110"/>
      <c r="D48" s="110"/>
      <c r="E48" s="110"/>
      <c r="F48" s="110"/>
      <c r="G48" s="118"/>
      <c r="H48" s="9"/>
    </row>
    <row r="49" spans="1:8" ht="15" customHeight="1" x14ac:dyDescent="0.2">
      <c r="A49" s="8"/>
      <c r="B49" s="114"/>
      <c r="C49" s="110"/>
      <c r="D49" s="110"/>
      <c r="E49" s="110"/>
      <c r="F49" s="110"/>
      <c r="G49" s="118"/>
      <c r="H49" s="9"/>
    </row>
    <row r="50" spans="1:8" ht="15" customHeight="1" x14ac:dyDescent="0.2">
      <c r="A50" s="8"/>
      <c r="B50" s="114"/>
      <c r="C50" s="110"/>
      <c r="D50" s="110"/>
      <c r="E50" s="110"/>
      <c r="F50" s="110"/>
      <c r="G50" s="118"/>
      <c r="H50" s="9"/>
    </row>
    <row r="51" spans="1:8" ht="15" customHeight="1" x14ac:dyDescent="0.2">
      <c r="A51" s="8"/>
      <c r="B51" s="114"/>
      <c r="C51" s="110"/>
      <c r="D51" s="110"/>
      <c r="E51" s="110"/>
      <c r="F51" s="110"/>
      <c r="G51" s="118"/>
      <c r="H51" s="9"/>
    </row>
    <row r="52" spans="1:8" ht="15" customHeight="1" x14ac:dyDescent="0.2">
      <c r="A52" s="8"/>
      <c r="B52" s="8"/>
      <c r="C52" s="110"/>
      <c r="D52" s="110"/>
      <c r="E52" s="110"/>
      <c r="F52" s="110"/>
      <c r="G52" s="118"/>
      <c r="H52" s="9"/>
    </row>
    <row r="53" spans="1:8" ht="15" customHeight="1" thickBot="1" x14ac:dyDescent="0.25">
      <c r="A53" s="8"/>
      <c r="B53" s="119"/>
      <c r="C53" s="126"/>
      <c r="D53" s="126"/>
      <c r="E53" s="126"/>
      <c r="F53" s="126"/>
      <c r="G53" s="120"/>
      <c r="H53" s="9"/>
    </row>
    <row r="54" spans="1:8" ht="15" customHeight="1" thickBot="1" x14ac:dyDescent="0.25">
      <c r="A54" s="46"/>
      <c r="B54" s="15"/>
      <c r="C54" s="15"/>
      <c r="D54" s="15"/>
      <c r="E54" s="15"/>
      <c r="F54" s="15"/>
      <c r="G54" s="15"/>
      <c r="H54" s="18"/>
    </row>
  </sheetData>
  <mergeCells count="4">
    <mergeCell ref="B18:D18"/>
    <mergeCell ref="B19:D19"/>
    <mergeCell ref="B2:G2"/>
    <mergeCell ref="B1:G1"/>
  </mergeCells>
  <phoneticPr fontId="0" type="noConversion"/>
  <printOptions gridLinesSet="0"/>
  <pageMargins left="0.59055118110236227" right="0.59055118110236227" top="0.59055118110236227" bottom="0.59055118110236227" header="0.51181102362204722" footer="0.51181102362204722"/>
  <pageSetup paperSize="9" scale="88" orientation="portrait" verticalDpi="0" r:id="rId1"/>
  <headerFooter alignWithMargins="0">
    <oddFooter>&amp;RSide 3 af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Side 1</vt:lpstr>
      <vt:lpstr>Side 2</vt:lpstr>
      <vt:lpstr>Statistik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afregningsskema</dc:title>
  <dc:creator>Herlev Kommune</dc:creator>
  <cp:lastModifiedBy>Anne</cp:lastModifiedBy>
  <cp:lastPrinted>2023-08-01T09:40:07Z</cp:lastPrinted>
  <dcterms:created xsi:type="dcterms:W3CDTF">2000-08-30T12:22:28Z</dcterms:created>
  <dcterms:modified xsi:type="dcterms:W3CDTF">2023-08-01T09:40:28Z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546015587</vt:i4>
  </property>
  <property fmtid="{D5CDD505-2E9C-101B-9397-08002B2CF9AE}" pid="3" name="_EmailSubject">
    <vt:lpwstr>Regneark til fleksible tilrettelæggelsesformer m.v.</vt:lpwstr>
  </property>
  <property fmtid="{D5CDD505-2E9C-101B-9397-08002B2CF9AE}" pid="4" name="_AuthorEmail">
    <vt:lpwstr>nisven@kff.kk.dk</vt:lpwstr>
  </property>
  <property fmtid="{D5CDD505-2E9C-101B-9397-08002B2CF9AE}" pid="5" name="_AuthorEmailDisplayName">
    <vt:lpwstr>Niels-Anton Svendsen</vt:lpwstr>
  </property>
  <property fmtid="{D5CDD505-2E9C-101B-9397-08002B2CF9AE}" pid="6" name="_ReviewingToolsShownOnce">
    <vt:lpwstr/>
  </property>
</Properties>
</file>